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updateLinks="never"/>
  <mc:AlternateContent xmlns:mc="http://schemas.openxmlformats.org/markup-compatibility/2006">
    <mc:Choice Requires="x15">
      <x15ac:absPath xmlns:x15ac="http://schemas.microsoft.com/office/spreadsheetml/2010/11/ac" url="C:\Users\MatthewsE1\Downloads\"/>
    </mc:Choice>
  </mc:AlternateContent>
  <xr:revisionPtr revIDLastSave="0" documentId="8_{92C5314B-A138-4561-86EB-26005CD1024A}" xr6:coauthVersionLast="47" xr6:coauthVersionMax="47" xr10:uidLastSave="{00000000-0000-0000-0000-000000000000}"/>
  <bookViews>
    <workbookView xWindow="-120" yWindow="-120" windowWidth="29040" windowHeight="15720" tabRatio="776" firstSheet="31" activeTab="37" xr2:uid="{00000000-000D-0000-FFFF-FFFF00000000}"/>
  </bookViews>
  <sheets>
    <sheet name="0. Cover" sheetId="42" r:id="rId1"/>
    <sheet name="1. Causes for Claims and SAs" sheetId="1" r:id="rId2"/>
    <sheet name="2a. Summary-All Claims" sheetId="2" r:id="rId3"/>
    <sheet name="2b. Summary-All SAs" sheetId="16" r:id="rId4"/>
    <sheet name="3a. Design-Plan Issues" sheetId="43" r:id="rId5"/>
    <sheet name="3b. Other Issues" sheetId="44" r:id="rId6"/>
    <sheet name="4a. Claim-Appalach Region Comm" sheetId="3" r:id="rId7"/>
    <sheet name="4b. SA-Appalach Region Comm" sheetId="17" r:id="rId8"/>
    <sheet name="5a. Claim-Bicycle &amp; Pedestrian" sheetId="4" r:id="rId9"/>
    <sheet name="5b. SA-Bicycle and Pedestrian" sheetId="18" r:id="rId10"/>
    <sheet name="6a. Claim-Bridge Replacement" sheetId="5" r:id="rId11"/>
    <sheet name="6b. SA-Bridge Replacement" sheetId="19" r:id="rId12"/>
    <sheet name="7a. Claim-Ferry" sheetId="6" r:id="rId13"/>
    <sheet name="7b. SA-Ferry" sheetId="20" r:id="rId14"/>
    <sheet name="8a, Claim-Highway Safety" sheetId="7" r:id="rId15"/>
    <sheet name="8b. SA-Highway Safety" sheetId="21" r:id="rId16"/>
    <sheet name="9a. Claim-Interstate" sheetId="8" r:id="rId17"/>
    <sheet name="9b. SA-Interstate" sheetId="22" r:id="rId18"/>
    <sheet name="10a. Claim-Other" sheetId="9" r:id="rId19"/>
    <sheet name="10b. SA-Other" sheetId="23" r:id="rId20"/>
    <sheet name="11a. Claim-Rail" sheetId="10" r:id="rId21"/>
    <sheet name="11b. SA-Rail" sheetId="24" r:id="rId22"/>
    <sheet name="12a. Claim-Railroad - HW Crossi" sheetId="11" r:id="rId23"/>
    <sheet name="12b. SA-Railroad - HW Crossings" sheetId="25" r:id="rId24"/>
    <sheet name="13a. Claim-Rest Area" sheetId="12" r:id="rId25"/>
    <sheet name="13b. SA-Rest Area" sheetId="26" r:id="rId26"/>
    <sheet name="14a. Claim-Rural" sheetId="13" r:id="rId27"/>
    <sheet name="14b. SA-Rural" sheetId="27" r:id="rId28"/>
    <sheet name="15a. Claim-Safe Route to School" sheetId="14" r:id="rId29"/>
    <sheet name="15b. SA-Safe Route to School" sheetId="28" r:id="rId30"/>
    <sheet name="16a. Claim-Urban" sheetId="15" r:id="rId31"/>
    <sheet name="16b. SA-Urban" sheetId="29" r:id="rId32"/>
    <sheet name="17a. Mitigation (Roadway)" sheetId="41" r:id="rId33"/>
    <sheet name="17b. Mitigation (ROW)" sheetId="35" r:id="rId34"/>
    <sheet name="17c. Mitigation (Structures)" sheetId="36" r:id="rId35"/>
    <sheet name="17d. Mitigation (Utilities)" sheetId="37" r:id="rId36"/>
    <sheet name="17e. Mitigation (Rail)" sheetId="38" r:id="rId37"/>
    <sheet name="17f. Mitigation (Other)" sheetId="39" r:id="rId38"/>
  </sheets>
  <externalReferences>
    <externalReference r:id="rId39"/>
  </externalReferences>
  <definedNames>
    <definedName name="Proj_Phases">[1]Lists!$H$17:$H$21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43" l="1"/>
  <c r="C27" i="43"/>
  <c r="C28" i="43"/>
  <c r="C29" i="43"/>
  <c r="C30" i="43"/>
  <c r="C31" i="43"/>
  <c r="C32" i="43"/>
  <c r="C25" i="43"/>
  <c r="B6" i="44" l="1"/>
  <c r="C5" i="44"/>
  <c r="C4" i="44"/>
  <c r="C6" i="44" s="1"/>
  <c r="B33" i="43"/>
  <c r="C33" i="43" s="1"/>
  <c r="B22" i="43"/>
  <c r="C22" i="43" s="1"/>
  <c r="C21" i="43"/>
  <c r="C20" i="43"/>
  <c r="C19" i="43"/>
  <c r="C18" i="43"/>
  <c r="C17" i="43"/>
  <c r="C16" i="43"/>
  <c r="C15" i="43"/>
  <c r="C14" i="43"/>
  <c r="D69" i="29" l="1"/>
  <c r="F68" i="29"/>
  <c r="H68" i="29" s="1"/>
  <c r="D68" i="29"/>
  <c r="D67" i="29"/>
  <c r="D66" i="29"/>
  <c r="F65" i="29"/>
  <c r="H65" i="29" s="1"/>
  <c r="D65" i="29"/>
  <c r="D64" i="29"/>
  <c r="D63" i="29"/>
  <c r="D62" i="29"/>
  <c r="D61" i="29"/>
  <c r="D60" i="29"/>
  <c r="F59" i="29"/>
  <c r="H59" i="29" s="1"/>
  <c r="D59" i="29"/>
  <c r="D58" i="29"/>
  <c r="D57" i="29"/>
  <c r="F56" i="29"/>
  <c r="H56" i="29" s="1"/>
  <c r="D56" i="29"/>
  <c r="F55" i="29"/>
  <c r="H55" i="29" s="1"/>
  <c r="D55" i="29"/>
  <c r="D54" i="29"/>
  <c r="D53" i="29"/>
  <c r="F52" i="29"/>
  <c r="H52" i="29" s="1"/>
  <c r="D52" i="29"/>
  <c r="D51" i="29"/>
  <c r="F50" i="29"/>
  <c r="H50" i="29" s="1"/>
  <c r="D50" i="29"/>
  <c r="D49" i="29"/>
  <c r="F48" i="29"/>
  <c r="H48" i="29" s="1"/>
  <c r="D48" i="29"/>
  <c r="D47" i="29"/>
  <c r="N46" i="29"/>
  <c r="D46" i="29"/>
  <c r="N45" i="29"/>
  <c r="F45" i="29"/>
  <c r="H45" i="29" s="1"/>
  <c r="D45" i="29"/>
  <c r="N44" i="29"/>
  <c r="F44" i="29"/>
  <c r="H44" i="29" s="1"/>
  <c r="D44" i="29"/>
  <c r="N43" i="29"/>
  <c r="D43" i="29"/>
  <c r="N42" i="29"/>
  <c r="F42" i="29"/>
  <c r="H42" i="29" s="1"/>
  <c r="D42" i="29"/>
  <c r="N41" i="29"/>
  <c r="F41" i="29"/>
  <c r="H41" i="29" s="1"/>
  <c r="D41" i="29"/>
  <c r="N40" i="29"/>
  <c r="D40" i="29"/>
  <c r="N39" i="29"/>
  <c r="D39" i="29"/>
  <c r="N38" i="29"/>
  <c r="D38" i="29"/>
  <c r="N37" i="29"/>
  <c r="D37" i="29"/>
  <c r="N36" i="29"/>
  <c r="D36" i="29"/>
  <c r="N35" i="29"/>
  <c r="D35" i="29"/>
  <c r="N34" i="29"/>
  <c r="D34" i="29"/>
  <c r="N33" i="29"/>
  <c r="D33" i="29"/>
  <c r="N32" i="29"/>
  <c r="F32" i="29"/>
  <c r="H32" i="29" s="1"/>
  <c r="D32" i="29"/>
  <c r="N31" i="29"/>
  <c r="D31" i="29"/>
  <c r="N30" i="29"/>
  <c r="D30" i="29"/>
  <c r="N29" i="29"/>
  <c r="D29" i="29"/>
  <c r="N28" i="29"/>
  <c r="D28" i="29"/>
  <c r="N27" i="29"/>
  <c r="D27" i="29"/>
  <c r="N26" i="29"/>
  <c r="D26" i="29"/>
  <c r="N25" i="29"/>
  <c r="D25" i="29"/>
  <c r="D24" i="29"/>
  <c r="D23" i="29"/>
  <c r="D22" i="29"/>
  <c r="D21" i="29"/>
  <c r="D20" i="29"/>
  <c r="D19" i="29"/>
  <c r="F18" i="29"/>
  <c r="H18" i="29" s="1"/>
  <c r="D18" i="29"/>
  <c r="D17" i="29"/>
  <c r="D16" i="29"/>
  <c r="D15" i="29"/>
  <c r="D14" i="29"/>
  <c r="F13" i="29"/>
  <c r="H13" i="29" s="1"/>
  <c r="D13" i="29"/>
  <c r="F12" i="29"/>
  <c r="H12" i="29" s="1"/>
  <c r="D12" i="29"/>
  <c r="D11" i="29"/>
  <c r="F10" i="29"/>
  <c r="H10" i="29" s="1"/>
  <c r="D10" i="29"/>
  <c r="D9" i="29"/>
  <c r="D8" i="29"/>
  <c r="D7" i="29"/>
  <c r="D6" i="29"/>
  <c r="D5" i="29"/>
  <c r="F4" i="29"/>
  <c r="H4" i="29" s="1"/>
  <c r="D4" i="29"/>
  <c r="N19" i="28"/>
  <c r="N18" i="28"/>
  <c r="N17" i="28"/>
  <c r="N16" i="28"/>
  <c r="N15" i="28"/>
  <c r="N14" i="28"/>
  <c r="F11" i="28"/>
  <c r="H11" i="28" s="1"/>
  <c r="D11" i="28"/>
  <c r="F10" i="28"/>
  <c r="H10" i="28" s="1"/>
  <c r="D10" i="28"/>
  <c r="F9" i="28"/>
  <c r="H9" i="28" s="1"/>
  <c r="D9" i="28"/>
  <c r="F8" i="28"/>
  <c r="H8" i="28" s="1"/>
  <c r="D8" i="28"/>
  <c r="D7" i="28"/>
  <c r="F6" i="28"/>
  <c r="H6" i="28" s="1"/>
  <c r="D6" i="28"/>
  <c r="F5" i="28"/>
  <c r="H5" i="28" s="1"/>
  <c r="D5" i="28"/>
  <c r="F4" i="28"/>
  <c r="H4" i="28" s="1"/>
  <c r="D4" i="28"/>
  <c r="D83" i="27"/>
  <c r="H82" i="27"/>
  <c r="D82" i="27"/>
  <c r="D81" i="27"/>
  <c r="H80" i="27"/>
  <c r="D80" i="27"/>
  <c r="D79" i="27"/>
  <c r="D78" i="27"/>
  <c r="H77" i="27"/>
  <c r="D77" i="27"/>
  <c r="D76" i="27"/>
  <c r="H75" i="27"/>
  <c r="D75" i="27"/>
  <c r="D74" i="27"/>
  <c r="H73" i="27"/>
  <c r="D73" i="27"/>
  <c r="D72" i="27"/>
  <c r="H71" i="27"/>
  <c r="D71" i="27"/>
  <c r="D70" i="27"/>
  <c r="D69" i="27"/>
  <c r="D68" i="27"/>
  <c r="D67" i="27"/>
  <c r="D66" i="27"/>
  <c r="D65" i="27"/>
  <c r="D64" i="27"/>
  <c r="H63" i="27"/>
  <c r="D63" i="27"/>
  <c r="D62" i="27"/>
  <c r="D61" i="27"/>
  <c r="D60" i="27"/>
  <c r="D59" i="27"/>
  <c r="D58" i="27"/>
  <c r="D57" i="27"/>
  <c r="H56" i="27"/>
  <c r="D56" i="27"/>
  <c r="D55" i="27"/>
  <c r="D54" i="27"/>
  <c r="D53" i="27"/>
  <c r="D52" i="27"/>
  <c r="D51" i="27"/>
  <c r="H50" i="27"/>
  <c r="D50" i="27"/>
  <c r="H49" i="27"/>
  <c r="D49" i="27"/>
  <c r="D48" i="27"/>
  <c r="N47" i="27"/>
  <c r="H47" i="27"/>
  <c r="D47" i="27"/>
  <c r="N46" i="27"/>
  <c r="D46" i="27"/>
  <c r="N45" i="27"/>
  <c r="H45" i="27"/>
  <c r="D45" i="27"/>
  <c r="N44" i="27"/>
  <c r="D44" i="27"/>
  <c r="N43" i="27"/>
  <c r="D43" i="27"/>
  <c r="N42" i="27"/>
  <c r="D42" i="27"/>
  <c r="N41" i="27"/>
  <c r="D41" i="27"/>
  <c r="N40" i="27"/>
  <c r="H40" i="27"/>
  <c r="D40" i="27"/>
  <c r="N39" i="27"/>
  <c r="D39" i="27"/>
  <c r="N38" i="27"/>
  <c r="H38" i="27"/>
  <c r="D38" i="27"/>
  <c r="N37" i="27"/>
  <c r="D37" i="27"/>
  <c r="N36" i="27"/>
  <c r="D36" i="27"/>
  <c r="N35" i="27"/>
  <c r="D35" i="27"/>
  <c r="N34" i="27"/>
  <c r="D34" i="27"/>
  <c r="N33" i="27"/>
  <c r="D33" i="27"/>
  <c r="N32" i="27"/>
  <c r="D32" i="27"/>
  <c r="N31" i="27"/>
  <c r="D31" i="27"/>
  <c r="N30" i="27"/>
  <c r="D30" i="27"/>
  <c r="N29" i="27"/>
  <c r="H29" i="27"/>
  <c r="D29" i="27"/>
  <c r="N28" i="27"/>
  <c r="D28" i="27"/>
  <c r="N27" i="27"/>
  <c r="D27" i="27"/>
  <c r="N26" i="27"/>
  <c r="H26" i="27"/>
  <c r="D26" i="27"/>
  <c r="N25" i="27"/>
  <c r="D25" i="27"/>
  <c r="D24" i="27"/>
  <c r="D23" i="27"/>
  <c r="D22" i="27"/>
  <c r="D21" i="27"/>
  <c r="D20" i="27"/>
  <c r="H19" i="27"/>
  <c r="D19" i="27"/>
  <c r="D18" i="27"/>
  <c r="D17" i="27"/>
  <c r="D16" i="27"/>
  <c r="D15" i="27"/>
  <c r="D14" i="27"/>
  <c r="D13" i="27"/>
  <c r="D12" i="27"/>
  <c r="D11" i="27"/>
  <c r="D10" i="27"/>
  <c r="D9" i="27"/>
  <c r="D8" i="27"/>
  <c r="D7" i="27"/>
  <c r="D6" i="27"/>
  <c r="D5" i="27"/>
  <c r="H4" i="27"/>
  <c r="D4" i="27"/>
  <c r="N33" i="26"/>
  <c r="N32" i="26"/>
  <c r="N31" i="26"/>
  <c r="N30" i="26"/>
  <c r="N29" i="26"/>
  <c r="N28" i="26"/>
  <c r="N27" i="26"/>
  <c r="F27" i="26"/>
  <c r="H27" i="26" s="1"/>
  <c r="D27" i="26"/>
  <c r="N26" i="26"/>
  <c r="D26" i="26"/>
  <c r="N25" i="26"/>
  <c r="D25" i="26"/>
  <c r="N24" i="26"/>
  <c r="F24" i="26"/>
  <c r="H24" i="26" s="1"/>
  <c r="D24" i="26"/>
  <c r="N23" i="26"/>
  <c r="D23" i="26"/>
  <c r="N22" i="26"/>
  <c r="F22" i="26"/>
  <c r="H22" i="26" s="1"/>
  <c r="D22" i="26"/>
  <c r="N21" i="26"/>
  <c r="F21" i="26"/>
  <c r="H21" i="26" s="1"/>
  <c r="D21" i="26"/>
  <c r="F20" i="26"/>
  <c r="H20" i="26" s="1"/>
  <c r="D20" i="26"/>
  <c r="F19" i="26"/>
  <c r="H19" i="26" s="1"/>
  <c r="D19" i="26"/>
  <c r="F18" i="26"/>
  <c r="H18" i="26" s="1"/>
  <c r="D18" i="26"/>
  <c r="D17" i="26"/>
  <c r="F16" i="26"/>
  <c r="H16" i="26" s="1"/>
  <c r="D16" i="26"/>
  <c r="D15" i="26"/>
  <c r="D14" i="26"/>
  <c r="F13" i="26"/>
  <c r="H13" i="26" s="1"/>
  <c r="D13" i="26"/>
  <c r="D12" i="26"/>
  <c r="D11" i="26"/>
  <c r="F10" i="26"/>
  <c r="H10" i="26" s="1"/>
  <c r="D10" i="26"/>
  <c r="D9" i="26"/>
  <c r="D8" i="26"/>
  <c r="F7" i="26"/>
  <c r="H7" i="26" s="1"/>
  <c r="D7" i="26"/>
  <c r="F6" i="26"/>
  <c r="H6" i="26" s="1"/>
  <c r="D6" i="26"/>
  <c r="F5" i="26"/>
  <c r="H5" i="26" s="1"/>
  <c r="D5" i="26"/>
  <c r="F4" i="26"/>
  <c r="H4" i="26" s="1"/>
  <c r="D4" i="26"/>
  <c r="N24" i="25"/>
  <c r="N23" i="25"/>
  <c r="N22" i="25"/>
  <c r="N21" i="25"/>
  <c r="N20" i="25"/>
  <c r="N19" i="25"/>
  <c r="N18" i="25"/>
  <c r="N17" i="25"/>
  <c r="N16" i="25"/>
  <c r="N15" i="25"/>
  <c r="N14" i="25"/>
  <c r="F13" i="25"/>
  <c r="H13" i="25" s="1"/>
  <c r="D13" i="25"/>
  <c r="F12" i="25"/>
  <c r="H12" i="25" s="1"/>
  <c r="D12" i="25"/>
  <c r="F11" i="25"/>
  <c r="H11" i="25" s="1"/>
  <c r="D11" i="25"/>
  <c r="D10" i="25"/>
  <c r="D9" i="25"/>
  <c r="F8" i="25"/>
  <c r="H8" i="25" s="1"/>
  <c r="D8" i="25"/>
  <c r="F7" i="25"/>
  <c r="H7" i="25" s="1"/>
  <c r="D7" i="25"/>
  <c r="D6" i="25"/>
  <c r="F5" i="25"/>
  <c r="H5" i="25" s="1"/>
  <c r="D5" i="25"/>
  <c r="F4" i="25"/>
  <c r="H4" i="25" s="1"/>
  <c r="D4" i="25"/>
  <c r="N37" i="24"/>
  <c r="N36" i="24"/>
  <c r="N35" i="24"/>
  <c r="N34" i="24"/>
  <c r="N33" i="24"/>
  <c r="N32" i="24"/>
  <c r="N31" i="24"/>
  <c r="N30" i="24"/>
  <c r="N29" i="24"/>
  <c r="F29" i="24"/>
  <c r="H29" i="24" s="1"/>
  <c r="D29" i="24"/>
  <c r="N28" i="24"/>
  <c r="D28" i="24"/>
  <c r="N27" i="24"/>
  <c r="F27" i="24"/>
  <c r="H27" i="24" s="1"/>
  <c r="D27" i="24"/>
  <c r="N26" i="24"/>
  <c r="F26" i="24"/>
  <c r="H26" i="24" s="1"/>
  <c r="D26" i="24"/>
  <c r="N25" i="24"/>
  <c r="F25" i="24"/>
  <c r="H25" i="24" s="1"/>
  <c r="D25" i="24"/>
  <c r="N24" i="24"/>
  <c r="F24" i="24"/>
  <c r="H24" i="24" s="1"/>
  <c r="D24" i="24"/>
  <c r="N23" i="24"/>
  <c r="D23" i="24"/>
  <c r="N22" i="24"/>
  <c r="F22" i="24"/>
  <c r="H22" i="24" s="1"/>
  <c r="D22" i="24"/>
  <c r="N21" i="24"/>
  <c r="D21" i="24"/>
  <c r="F20" i="24"/>
  <c r="H20" i="24" s="1"/>
  <c r="D20" i="24"/>
  <c r="F19" i="24"/>
  <c r="H19" i="24" s="1"/>
  <c r="D19" i="24"/>
  <c r="F18" i="24"/>
  <c r="H18" i="24" s="1"/>
  <c r="D18" i="24"/>
  <c r="F17" i="24"/>
  <c r="H17" i="24" s="1"/>
  <c r="D17" i="24"/>
  <c r="D16" i="24"/>
  <c r="F15" i="24"/>
  <c r="H15" i="24" s="1"/>
  <c r="D15" i="24"/>
  <c r="D14" i="24"/>
  <c r="D13" i="24"/>
  <c r="D12" i="24"/>
  <c r="D11" i="24"/>
  <c r="F10" i="24"/>
  <c r="H10" i="24" s="1"/>
  <c r="D10" i="24"/>
  <c r="D9" i="24"/>
  <c r="F8" i="24"/>
  <c r="H8" i="24" s="1"/>
  <c r="D8" i="24"/>
  <c r="D7" i="24"/>
  <c r="F6" i="24"/>
  <c r="H6" i="24" s="1"/>
  <c r="D6" i="24"/>
  <c r="D5" i="24"/>
  <c r="F4" i="24"/>
  <c r="H4" i="24" s="1"/>
  <c r="D4" i="24"/>
  <c r="N29" i="23"/>
  <c r="N28" i="23"/>
  <c r="N27" i="23"/>
  <c r="N26" i="23"/>
  <c r="N25" i="23"/>
  <c r="N24" i="23"/>
  <c r="N23" i="23"/>
  <c r="N22" i="23"/>
  <c r="F22" i="23"/>
  <c r="H22" i="23" s="1"/>
  <c r="D22" i="23"/>
  <c r="N21" i="23"/>
  <c r="F21" i="23"/>
  <c r="H21" i="23" s="1"/>
  <c r="D21" i="23"/>
  <c r="N20" i="23"/>
  <c r="F20" i="23"/>
  <c r="H20" i="23" s="1"/>
  <c r="D20" i="23"/>
  <c r="N19" i="23"/>
  <c r="F19" i="23"/>
  <c r="H19" i="23" s="1"/>
  <c r="D19" i="23"/>
  <c r="F18" i="23"/>
  <c r="H18" i="23" s="1"/>
  <c r="D18" i="23"/>
  <c r="F17" i="23"/>
  <c r="H17" i="23" s="1"/>
  <c r="D17" i="23"/>
  <c r="F16" i="23"/>
  <c r="H16" i="23" s="1"/>
  <c r="D16" i="23"/>
  <c r="F15" i="23"/>
  <c r="H15" i="23" s="1"/>
  <c r="D15" i="23"/>
  <c r="D14" i="23"/>
  <c r="D13" i="23"/>
  <c r="D12" i="23"/>
  <c r="F11" i="23"/>
  <c r="H11" i="23" s="1"/>
  <c r="D11" i="23"/>
  <c r="D10" i="23"/>
  <c r="D9" i="23"/>
  <c r="D8" i="23"/>
  <c r="D7" i="23"/>
  <c r="F6" i="23"/>
  <c r="H6" i="23" s="1"/>
  <c r="D6" i="23"/>
  <c r="F5" i="23"/>
  <c r="H5" i="23" s="1"/>
  <c r="D5" i="23"/>
  <c r="F4" i="23"/>
  <c r="H4" i="23" s="1"/>
  <c r="D4" i="23"/>
  <c r="F54" i="22"/>
  <c r="H54" i="22" s="1"/>
  <c r="D54" i="22"/>
  <c r="D53" i="22"/>
  <c r="D52" i="22"/>
  <c r="F51" i="22"/>
  <c r="H51" i="22" s="1"/>
  <c r="D51" i="22"/>
  <c r="F50" i="22"/>
  <c r="H50" i="22" s="1"/>
  <c r="D50" i="22"/>
  <c r="D49" i="22"/>
  <c r="D48" i="22"/>
  <c r="F47" i="22"/>
  <c r="H47" i="22" s="1"/>
  <c r="D47" i="22"/>
  <c r="F46" i="22"/>
  <c r="H46" i="22" s="1"/>
  <c r="D46" i="22"/>
  <c r="F45" i="22"/>
  <c r="H45" i="22" s="1"/>
  <c r="D45" i="22"/>
  <c r="D44" i="22"/>
  <c r="D43" i="22"/>
  <c r="N42" i="22"/>
  <c r="F42" i="22"/>
  <c r="H42" i="22" s="1"/>
  <c r="D42" i="22"/>
  <c r="N41" i="22"/>
  <c r="F41" i="22"/>
  <c r="H41" i="22" s="1"/>
  <c r="D41" i="22"/>
  <c r="N40" i="22"/>
  <c r="F40" i="22"/>
  <c r="H40" i="22" s="1"/>
  <c r="D40" i="22"/>
  <c r="N39" i="22"/>
  <c r="D39" i="22"/>
  <c r="N38" i="22"/>
  <c r="F38" i="22"/>
  <c r="H38" i="22" s="1"/>
  <c r="D38" i="22"/>
  <c r="N37" i="22"/>
  <c r="F37" i="22"/>
  <c r="H37" i="22" s="1"/>
  <c r="D37" i="22"/>
  <c r="N36" i="22"/>
  <c r="D36" i="22"/>
  <c r="N35" i="22"/>
  <c r="D35" i="22"/>
  <c r="N34" i="22"/>
  <c r="D34" i="22"/>
  <c r="N33" i="22"/>
  <c r="D33" i="22"/>
  <c r="N32" i="22"/>
  <c r="D32" i="22"/>
  <c r="N31" i="22"/>
  <c r="F31" i="22"/>
  <c r="H31" i="22" s="1"/>
  <c r="D31" i="22"/>
  <c r="N30" i="22"/>
  <c r="D30" i="22"/>
  <c r="N29" i="22"/>
  <c r="D29" i="22"/>
  <c r="N28" i="22"/>
  <c r="D28" i="22"/>
  <c r="N27" i="22"/>
  <c r="D27" i="22"/>
  <c r="N26" i="22"/>
  <c r="D26" i="22"/>
  <c r="N25" i="22"/>
  <c r="D25" i="22"/>
  <c r="N24" i="22"/>
  <c r="D24" i="22"/>
  <c r="D23" i="22"/>
  <c r="D22" i="22"/>
  <c r="D21" i="22"/>
  <c r="D20" i="22"/>
  <c r="D19" i="22"/>
  <c r="F18" i="22"/>
  <c r="H18" i="22" s="1"/>
  <c r="D18" i="22"/>
  <c r="D17" i="22"/>
  <c r="D16" i="22"/>
  <c r="D15" i="22"/>
  <c r="D14" i="22"/>
  <c r="D13" i="22"/>
  <c r="D12" i="22"/>
  <c r="D11" i="22"/>
  <c r="D10" i="22"/>
  <c r="F9" i="22"/>
  <c r="H9" i="22" s="1"/>
  <c r="D9" i="22"/>
  <c r="F8" i="22"/>
  <c r="H8" i="22" s="1"/>
  <c r="D8" i="22"/>
  <c r="F7" i="22"/>
  <c r="H7" i="22" s="1"/>
  <c r="D7" i="22"/>
  <c r="D6" i="22"/>
  <c r="D5" i="22"/>
  <c r="F4" i="22"/>
  <c r="H4" i="22" s="1"/>
  <c r="D4" i="22"/>
  <c r="N38" i="21"/>
  <c r="N37" i="21"/>
  <c r="D37" i="21"/>
  <c r="N36" i="21"/>
  <c r="D36" i="21"/>
  <c r="N35" i="21"/>
  <c r="F35" i="21"/>
  <c r="H35" i="21" s="1"/>
  <c r="D35" i="21"/>
  <c r="N34" i="21"/>
  <c r="F34" i="21"/>
  <c r="H34" i="21" s="1"/>
  <c r="D34" i="21"/>
  <c r="N33" i="21"/>
  <c r="D33" i="21"/>
  <c r="N32" i="21"/>
  <c r="F32" i="21"/>
  <c r="H32" i="21" s="1"/>
  <c r="D32" i="21"/>
  <c r="N31" i="21"/>
  <c r="F31" i="21"/>
  <c r="H31" i="21" s="1"/>
  <c r="D31" i="21"/>
  <c r="N30" i="21"/>
  <c r="F30" i="21"/>
  <c r="H30" i="21" s="1"/>
  <c r="D30" i="21"/>
  <c r="N29" i="21"/>
  <c r="F29" i="21"/>
  <c r="H29" i="21" s="1"/>
  <c r="D29" i="21"/>
  <c r="N28" i="21"/>
  <c r="D28" i="21"/>
  <c r="N27" i="21"/>
  <c r="F27" i="21"/>
  <c r="H27" i="21" s="1"/>
  <c r="D27" i="21"/>
  <c r="N26" i="21"/>
  <c r="D26" i="21"/>
  <c r="N25" i="21"/>
  <c r="F25" i="21"/>
  <c r="H25" i="21" s="1"/>
  <c r="D25" i="21"/>
  <c r="N24" i="21"/>
  <c r="F24" i="21"/>
  <c r="H24" i="21" s="1"/>
  <c r="D24" i="21"/>
  <c r="N23" i="21"/>
  <c r="F23" i="21"/>
  <c r="H23" i="21" s="1"/>
  <c r="D23" i="21"/>
  <c r="D22" i="21"/>
  <c r="D21" i="21"/>
  <c r="D20" i="21"/>
  <c r="F19" i="21"/>
  <c r="H19" i="21" s="1"/>
  <c r="D19" i="21"/>
  <c r="D18" i="21"/>
  <c r="D17" i="21"/>
  <c r="D16" i="21"/>
  <c r="D15" i="21"/>
  <c r="D14" i="21"/>
  <c r="D13" i="21"/>
  <c r="D12" i="21"/>
  <c r="D11" i="21"/>
  <c r="D10" i="21"/>
  <c r="F9" i="21"/>
  <c r="H9" i="21" s="1"/>
  <c r="D9" i="21"/>
  <c r="F8" i="21"/>
  <c r="H8" i="21" s="1"/>
  <c r="D8" i="21"/>
  <c r="F7" i="21"/>
  <c r="H7" i="21" s="1"/>
  <c r="D7" i="21"/>
  <c r="F6" i="21"/>
  <c r="H6" i="21" s="1"/>
  <c r="D6" i="21"/>
  <c r="D5" i="21"/>
  <c r="F4" i="21"/>
  <c r="H4" i="21" s="1"/>
  <c r="D4" i="21"/>
  <c r="N25" i="20"/>
  <c r="N24" i="20"/>
  <c r="N23" i="20"/>
  <c r="N22" i="20"/>
  <c r="N21" i="20"/>
  <c r="N20" i="20"/>
  <c r="N19" i="20"/>
  <c r="N18" i="20"/>
  <c r="N17" i="20"/>
  <c r="N16" i="20"/>
  <c r="N15" i="20"/>
  <c r="N14" i="20"/>
  <c r="F13" i="20"/>
  <c r="H13" i="20" s="1"/>
  <c r="D13" i="20"/>
  <c r="F12" i="20"/>
  <c r="H12" i="20" s="1"/>
  <c r="D12" i="20"/>
  <c r="F11" i="20"/>
  <c r="H11" i="20" s="1"/>
  <c r="D11" i="20"/>
  <c r="F10" i="20"/>
  <c r="H10" i="20" s="1"/>
  <c r="D10" i="20"/>
  <c r="F9" i="20"/>
  <c r="H9" i="20" s="1"/>
  <c r="D9" i="20"/>
  <c r="D8" i="20"/>
  <c r="F7" i="20"/>
  <c r="H7" i="20" s="1"/>
  <c r="D7" i="20"/>
  <c r="D6" i="20"/>
  <c r="D5" i="20"/>
  <c r="F4" i="20"/>
  <c r="H4" i="20" s="1"/>
  <c r="D4" i="20"/>
  <c r="D59" i="19"/>
  <c r="D58" i="19"/>
  <c r="F57" i="19"/>
  <c r="H57" i="19" s="1"/>
  <c r="D57" i="19"/>
  <c r="D56" i="19"/>
  <c r="D55" i="19"/>
  <c r="F54" i="19"/>
  <c r="H54" i="19" s="1"/>
  <c r="D54" i="19"/>
  <c r="F53" i="19"/>
  <c r="H53" i="19" s="1"/>
  <c r="D53" i="19"/>
  <c r="D52" i="19"/>
  <c r="D51" i="19"/>
  <c r="D50" i="19"/>
  <c r="F49" i="19"/>
  <c r="H49" i="19" s="1"/>
  <c r="D49" i="19"/>
  <c r="F48" i="19"/>
  <c r="H48" i="19" s="1"/>
  <c r="D48" i="19"/>
  <c r="D47" i="19"/>
  <c r="N46" i="19"/>
  <c r="F46" i="19"/>
  <c r="H46" i="19" s="1"/>
  <c r="D46" i="19"/>
  <c r="N45" i="19"/>
  <c r="D45" i="19"/>
  <c r="N44" i="19"/>
  <c r="D44" i="19"/>
  <c r="N43" i="19"/>
  <c r="D43" i="19"/>
  <c r="N42" i="19"/>
  <c r="F42" i="19"/>
  <c r="H42" i="19" s="1"/>
  <c r="D42" i="19"/>
  <c r="N41" i="19"/>
  <c r="D41" i="19"/>
  <c r="N40" i="19"/>
  <c r="F40" i="19"/>
  <c r="H40" i="19" s="1"/>
  <c r="D40" i="19"/>
  <c r="N39" i="19"/>
  <c r="D39" i="19"/>
  <c r="N38" i="19"/>
  <c r="D38" i="19"/>
  <c r="N37" i="19"/>
  <c r="F37" i="19"/>
  <c r="H37" i="19" s="1"/>
  <c r="D37" i="19"/>
  <c r="N36" i="19"/>
  <c r="F36" i="19"/>
  <c r="H36" i="19" s="1"/>
  <c r="D36" i="19"/>
  <c r="N35" i="19"/>
  <c r="D35" i="19"/>
  <c r="N34" i="19"/>
  <c r="F34" i="19"/>
  <c r="H34" i="19" s="1"/>
  <c r="D34" i="19"/>
  <c r="N33" i="19"/>
  <c r="F33" i="19"/>
  <c r="H33" i="19" s="1"/>
  <c r="D33" i="19"/>
  <c r="N32" i="19"/>
  <c r="D32" i="19"/>
  <c r="N31" i="19"/>
  <c r="D31" i="19"/>
  <c r="N30" i="19"/>
  <c r="D30" i="19"/>
  <c r="N29" i="19"/>
  <c r="D29" i="19"/>
  <c r="N28" i="19"/>
  <c r="D28" i="19"/>
  <c r="N27" i="19"/>
  <c r="F27" i="19"/>
  <c r="H27" i="19" s="1"/>
  <c r="D27" i="19"/>
  <c r="N26" i="19"/>
  <c r="D26" i="19"/>
  <c r="N25" i="19"/>
  <c r="D25" i="19"/>
  <c r="D24" i="19"/>
  <c r="D23" i="19"/>
  <c r="D22" i="19"/>
  <c r="D21" i="19"/>
  <c r="D20" i="19"/>
  <c r="D19" i="19"/>
  <c r="D18" i="19"/>
  <c r="D17" i="19"/>
  <c r="D16" i="19"/>
  <c r="F15" i="19"/>
  <c r="H15" i="19" s="1"/>
  <c r="D15" i="19"/>
  <c r="D14" i="19"/>
  <c r="D13" i="19"/>
  <c r="F12" i="19"/>
  <c r="H12" i="19" s="1"/>
  <c r="D12" i="19"/>
  <c r="F11" i="19"/>
  <c r="H11" i="19" s="1"/>
  <c r="D11" i="19"/>
  <c r="D10" i="19"/>
  <c r="D9" i="19"/>
  <c r="F8" i="19"/>
  <c r="H8" i="19" s="1"/>
  <c r="D8" i="19"/>
  <c r="D7" i="19"/>
  <c r="D6" i="19"/>
  <c r="D5" i="19"/>
  <c r="F4" i="19"/>
  <c r="H4" i="19" s="1"/>
  <c r="D4" i="19"/>
  <c r="N32" i="18"/>
  <c r="N31" i="18"/>
  <c r="N30" i="18"/>
  <c r="N29" i="18"/>
  <c r="N28" i="18"/>
  <c r="N27" i="18"/>
  <c r="N26" i="18"/>
  <c r="N25" i="18"/>
  <c r="N24" i="18"/>
  <c r="N23" i="18"/>
  <c r="N22" i="18"/>
  <c r="D22" i="18"/>
  <c r="N21" i="18"/>
  <c r="D21" i="18"/>
  <c r="N20" i="18"/>
  <c r="F20" i="18"/>
  <c r="H20" i="18" s="1"/>
  <c r="D20" i="18"/>
  <c r="N19" i="18"/>
  <c r="F19" i="18"/>
  <c r="H19" i="18" s="1"/>
  <c r="D19" i="18"/>
  <c r="F18" i="18"/>
  <c r="H18" i="18" s="1"/>
  <c r="D18" i="18"/>
  <c r="F17" i="18"/>
  <c r="H17" i="18" s="1"/>
  <c r="D17" i="18"/>
  <c r="D16" i="18"/>
  <c r="F15" i="18"/>
  <c r="H15" i="18" s="1"/>
  <c r="D15" i="18"/>
  <c r="F14" i="18"/>
  <c r="H14" i="18" s="1"/>
  <c r="D14" i="18"/>
  <c r="F13" i="18"/>
  <c r="H13" i="18" s="1"/>
  <c r="D13" i="18"/>
  <c r="D12" i="18"/>
  <c r="F11" i="18"/>
  <c r="H11" i="18" s="1"/>
  <c r="D11" i="18"/>
  <c r="D10" i="18"/>
  <c r="F9" i="18"/>
  <c r="H9" i="18" s="1"/>
  <c r="D9" i="18"/>
  <c r="D8" i="18"/>
  <c r="D7" i="18"/>
  <c r="F6" i="18"/>
  <c r="H6" i="18" s="1"/>
  <c r="D6" i="18"/>
  <c r="F5" i="18"/>
  <c r="H5" i="18" s="1"/>
  <c r="D5" i="18"/>
  <c r="F4" i="18"/>
  <c r="H4" i="18" s="1"/>
  <c r="D4" i="18"/>
  <c r="N36" i="17"/>
  <c r="N35" i="17"/>
  <c r="N34" i="17"/>
  <c r="N33" i="17"/>
  <c r="N32" i="17"/>
  <c r="N31" i="17"/>
  <c r="N30" i="17"/>
  <c r="N29" i="17"/>
  <c r="F29" i="17"/>
  <c r="H29" i="17" s="1"/>
  <c r="D29" i="17"/>
  <c r="N28" i="17"/>
  <c r="F28" i="17"/>
  <c r="H28" i="17" s="1"/>
  <c r="D28" i="17"/>
  <c r="N27" i="17"/>
  <c r="F27" i="17"/>
  <c r="H27" i="17" s="1"/>
  <c r="D27" i="17"/>
  <c r="N26" i="17"/>
  <c r="F26" i="17"/>
  <c r="H26" i="17" s="1"/>
  <c r="D26" i="17"/>
  <c r="N25" i="17"/>
  <c r="F25" i="17"/>
  <c r="H25" i="17" s="1"/>
  <c r="D25" i="17"/>
  <c r="N24" i="17"/>
  <c r="F24" i="17"/>
  <c r="H24" i="17" s="1"/>
  <c r="D24" i="17"/>
  <c r="N23" i="17"/>
  <c r="D23" i="17"/>
  <c r="F22" i="17"/>
  <c r="H22" i="17" s="1"/>
  <c r="D22" i="17"/>
  <c r="F21" i="17"/>
  <c r="H21" i="17" s="1"/>
  <c r="D21" i="17"/>
  <c r="F20" i="17"/>
  <c r="H20" i="17" s="1"/>
  <c r="D20" i="17"/>
  <c r="F19" i="17"/>
  <c r="H19" i="17" s="1"/>
  <c r="D19" i="17"/>
  <c r="D18" i="17"/>
  <c r="D17" i="17"/>
  <c r="D16" i="17"/>
  <c r="F15" i="17"/>
  <c r="H15" i="17" s="1"/>
  <c r="D15" i="17"/>
  <c r="D14" i="17"/>
  <c r="D13" i="17"/>
  <c r="D12" i="17"/>
  <c r="F11" i="17"/>
  <c r="H11" i="17" s="1"/>
  <c r="D11" i="17"/>
  <c r="D10" i="17"/>
  <c r="D9" i="17"/>
  <c r="F8" i="17"/>
  <c r="H8" i="17" s="1"/>
  <c r="D8" i="17"/>
  <c r="F7" i="17"/>
  <c r="H7" i="17" s="1"/>
  <c r="D7" i="17"/>
  <c r="F6" i="17"/>
  <c r="H6" i="17" s="1"/>
  <c r="D6" i="17"/>
  <c r="D5" i="17"/>
  <c r="F4" i="17"/>
  <c r="H4" i="17" s="1"/>
  <c r="D4" i="17"/>
  <c r="D113" i="16"/>
  <c r="D112" i="16"/>
  <c r="H111" i="16"/>
  <c r="D111" i="16"/>
  <c r="D110" i="16"/>
  <c r="D109" i="16"/>
  <c r="H108" i="16"/>
  <c r="D108" i="16"/>
  <c r="D107" i="16"/>
  <c r="D106" i="16"/>
  <c r="D105" i="16"/>
  <c r="D104" i="16"/>
  <c r="D103" i="16"/>
  <c r="D102" i="16"/>
  <c r="D101" i="16"/>
  <c r="D100" i="16"/>
  <c r="D99" i="16"/>
  <c r="H98" i="16"/>
  <c r="D98" i="16"/>
  <c r="D97" i="16"/>
  <c r="D96" i="16"/>
  <c r="D95" i="16"/>
  <c r="D94" i="16"/>
  <c r="D93" i="16"/>
  <c r="H92" i="16"/>
  <c r="D92" i="16"/>
  <c r="D91" i="16"/>
  <c r="H90" i="16"/>
  <c r="D90" i="16"/>
  <c r="D89" i="16"/>
  <c r="D88" i="16"/>
  <c r="D87" i="16"/>
  <c r="D86" i="16"/>
  <c r="D85" i="16"/>
  <c r="H84" i="16"/>
  <c r="D84" i="16"/>
  <c r="D83" i="16"/>
  <c r="D82" i="16"/>
  <c r="D81" i="16"/>
  <c r="D80" i="16"/>
  <c r="D79" i="16"/>
  <c r="D78" i="16"/>
  <c r="H77" i="16"/>
  <c r="D77" i="16"/>
  <c r="D76" i="16"/>
  <c r="D75" i="16"/>
  <c r="H74" i="16"/>
  <c r="D74" i="16"/>
  <c r="D73" i="16"/>
  <c r="D72" i="16"/>
  <c r="H71" i="16"/>
  <c r="D71" i="16"/>
  <c r="D70" i="16"/>
  <c r="H69" i="16"/>
  <c r="D69" i="16"/>
  <c r="D68" i="16"/>
  <c r="D67" i="16"/>
  <c r="D66" i="16"/>
  <c r="D65" i="16"/>
  <c r="D64" i="16"/>
  <c r="D63" i="16"/>
  <c r="D62" i="16"/>
  <c r="H61" i="16"/>
  <c r="D61" i="16"/>
  <c r="D60" i="16"/>
  <c r="H59" i="16"/>
  <c r="D59" i="16"/>
  <c r="D58" i="16"/>
  <c r="D57" i="16"/>
  <c r="D56" i="16"/>
  <c r="D55" i="16"/>
  <c r="D54" i="16"/>
  <c r="D53" i="16"/>
  <c r="D52" i="16"/>
  <c r="D51" i="16"/>
  <c r="D50" i="16"/>
  <c r="D49" i="16"/>
  <c r="H48" i="16"/>
  <c r="D48" i="16"/>
  <c r="D47" i="16"/>
  <c r="D46" i="16"/>
  <c r="D45" i="16"/>
  <c r="D44" i="16"/>
  <c r="D43" i="16"/>
  <c r="D42" i="16"/>
  <c r="D41" i="16"/>
  <c r="D40" i="16"/>
  <c r="D39" i="16"/>
  <c r="D38" i="16"/>
  <c r="D37" i="16"/>
  <c r="D36" i="16"/>
  <c r="D35" i="16"/>
  <c r="D34" i="16"/>
  <c r="D33" i="16"/>
  <c r="D32" i="16"/>
  <c r="H31" i="16"/>
  <c r="D31" i="16"/>
  <c r="D30" i="16"/>
  <c r="D29" i="16"/>
  <c r="D28" i="16"/>
  <c r="D27" i="16"/>
  <c r="D26" i="16"/>
  <c r="D25" i="16"/>
  <c r="D24" i="16"/>
  <c r="D23" i="16"/>
  <c r="D22" i="16"/>
  <c r="D21" i="16"/>
  <c r="D20" i="16"/>
  <c r="D19" i="16"/>
  <c r="H18" i="16"/>
  <c r="D18" i="16"/>
  <c r="H17" i="16"/>
  <c r="D17" i="16"/>
  <c r="D16" i="16"/>
  <c r="D15" i="16"/>
  <c r="H14" i="16"/>
  <c r="D14" i="16"/>
  <c r="D13" i="16"/>
  <c r="D12" i="16"/>
  <c r="D11" i="16"/>
  <c r="D10" i="16"/>
  <c r="D9" i="16"/>
  <c r="D8" i="16"/>
  <c r="D7" i="16"/>
  <c r="D6" i="16"/>
  <c r="D5" i="16"/>
  <c r="H4" i="16"/>
  <c r="D4" i="16"/>
  <c r="F53" i="15"/>
  <c r="J53" i="15" s="1"/>
  <c r="D53" i="15"/>
  <c r="D52" i="15"/>
  <c r="D51" i="15"/>
  <c r="D50" i="15"/>
  <c r="D49" i="15"/>
  <c r="D48" i="15"/>
  <c r="D47" i="15"/>
  <c r="F46" i="15"/>
  <c r="D46" i="15"/>
  <c r="F45" i="15"/>
  <c r="D45" i="15"/>
  <c r="D44" i="15"/>
  <c r="D43" i="15"/>
  <c r="D42" i="15"/>
  <c r="F41" i="15"/>
  <c r="J41" i="15" s="1"/>
  <c r="D41" i="15"/>
  <c r="D40" i="15"/>
  <c r="D39" i="15"/>
  <c r="F38" i="15"/>
  <c r="D38" i="15"/>
  <c r="F37" i="15"/>
  <c r="D37" i="15"/>
  <c r="F36" i="15"/>
  <c r="D36" i="15"/>
  <c r="D35" i="15"/>
  <c r="D34" i="15"/>
  <c r="D33" i="15"/>
  <c r="F32" i="15"/>
  <c r="D32" i="15"/>
  <c r="D31" i="15"/>
  <c r="F30" i="15"/>
  <c r="D30" i="15"/>
  <c r="D29" i="15"/>
  <c r="F28" i="15"/>
  <c r="D28" i="15"/>
  <c r="D27" i="15"/>
  <c r="D26" i="15"/>
  <c r="D25" i="15"/>
  <c r="F24" i="15"/>
  <c r="D24" i="15"/>
  <c r="D23" i="15"/>
  <c r="D22" i="15"/>
  <c r="D21" i="15"/>
  <c r="F20" i="15"/>
  <c r="D20" i="15"/>
  <c r="D19" i="15"/>
  <c r="D18" i="15"/>
  <c r="F17" i="15"/>
  <c r="D17" i="15"/>
  <c r="D16" i="15"/>
  <c r="F15" i="15"/>
  <c r="J15" i="15" s="1"/>
  <c r="D15" i="15"/>
  <c r="D14" i="15"/>
  <c r="D13" i="15"/>
  <c r="D12" i="15"/>
  <c r="D11" i="15"/>
  <c r="D10" i="15"/>
  <c r="F9" i="15"/>
  <c r="D9" i="15"/>
  <c r="F8" i="15"/>
  <c r="D8" i="15"/>
  <c r="D7" i="15"/>
  <c r="D6" i="15"/>
  <c r="D5" i="15"/>
  <c r="F4" i="15"/>
  <c r="J4" i="15" s="1"/>
  <c r="D4" i="15"/>
  <c r="F13" i="14"/>
  <c r="H13" i="14" s="1"/>
  <c r="D13" i="14"/>
  <c r="D12" i="14"/>
  <c r="F11" i="14"/>
  <c r="D11" i="14"/>
  <c r="F10" i="14"/>
  <c r="D10" i="14"/>
  <c r="D9" i="14"/>
  <c r="F8" i="14"/>
  <c r="J8" i="14" s="1"/>
  <c r="D8" i="14"/>
  <c r="F7" i="14"/>
  <c r="J7" i="14" s="1"/>
  <c r="D7" i="14"/>
  <c r="D6" i="14"/>
  <c r="F5" i="14"/>
  <c r="H5" i="14" s="1"/>
  <c r="D5" i="14"/>
  <c r="F4" i="14"/>
  <c r="J4" i="14" s="1"/>
  <c r="D4" i="14"/>
  <c r="D58" i="13"/>
  <c r="F57" i="13"/>
  <c r="J57" i="13" s="1"/>
  <c r="D57" i="13"/>
  <c r="D56" i="13"/>
  <c r="D55" i="13"/>
  <c r="D54" i="13"/>
  <c r="F53" i="13"/>
  <c r="J53" i="13" s="1"/>
  <c r="D53" i="13"/>
  <c r="D52" i="13"/>
  <c r="D51" i="13"/>
  <c r="D50" i="13"/>
  <c r="D49" i="13"/>
  <c r="D48" i="13"/>
  <c r="D47" i="13"/>
  <c r="D46" i="13"/>
  <c r="F45" i="13"/>
  <c r="H45" i="13" s="1"/>
  <c r="D45" i="13"/>
  <c r="F44" i="13"/>
  <c r="H44" i="13" s="1"/>
  <c r="D44" i="13"/>
  <c r="F43" i="13"/>
  <c r="D43" i="13"/>
  <c r="D42" i="13"/>
  <c r="D41" i="13"/>
  <c r="D40" i="13"/>
  <c r="D39" i="13"/>
  <c r="F38" i="13"/>
  <c r="H38" i="13" s="1"/>
  <c r="D38" i="13"/>
  <c r="D37" i="13"/>
  <c r="D36" i="13"/>
  <c r="D35" i="13"/>
  <c r="F34" i="13"/>
  <c r="J34" i="13" s="1"/>
  <c r="D34" i="13"/>
  <c r="D33" i="13"/>
  <c r="D32" i="13"/>
  <c r="D31" i="13"/>
  <c r="F30" i="13"/>
  <c r="J30" i="13" s="1"/>
  <c r="D30" i="13"/>
  <c r="F29" i="13"/>
  <c r="H29" i="13" s="1"/>
  <c r="D29" i="13"/>
  <c r="D28" i="13"/>
  <c r="F27" i="13"/>
  <c r="J27" i="13" s="1"/>
  <c r="D27" i="13"/>
  <c r="D26" i="13"/>
  <c r="F25" i="13"/>
  <c r="H25" i="13" s="1"/>
  <c r="D25" i="13"/>
  <c r="D24" i="13"/>
  <c r="F23" i="13"/>
  <c r="J23" i="13" s="1"/>
  <c r="D23" i="13"/>
  <c r="D22" i="13"/>
  <c r="D21" i="13"/>
  <c r="F20" i="13"/>
  <c r="D20" i="13"/>
  <c r="D19" i="13"/>
  <c r="D18" i="13"/>
  <c r="F17" i="13"/>
  <c r="J17" i="13" s="1"/>
  <c r="D17" i="13"/>
  <c r="D16" i="13"/>
  <c r="D15" i="13"/>
  <c r="F14" i="13"/>
  <c r="D14" i="13"/>
  <c r="D13" i="13"/>
  <c r="D12" i="13"/>
  <c r="D11" i="13"/>
  <c r="D10" i="13"/>
  <c r="F9" i="13"/>
  <c r="H9" i="13" s="1"/>
  <c r="D9" i="13"/>
  <c r="D8" i="13"/>
  <c r="D7" i="13"/>
  <c r="F6" i="13"/>
  <c r="J6" i="13" s="1"/>
  <c r="D6" i="13"/>
  <c r="D5" i="13"/>
  <c r="F4" i="13"/>
  <c r="H4" i="13" s="1"/>
  <c r="D4" i="13"/>
  <c r="D25" i="12"/>
  <c r="D24" i="12"/>
  <c r="F23" i="12"/>
  <c r="D23" i="12"/>
  <c r="D22" i="12"/>
  <c r="F21" i="12"/>
  <c r="H21" i="12" s="1"/>
  <c r="D21" i="12"/>
  <c r="F20" i="12"/>
  <c r="H20" i="12" s="1"/>
  <c r="D20" i="12"/>
  <c r="D19" i="12"/>
  <c r="D18" i="12"/>
  <c r="D17" i="12"/>
  <c r="F16" i="12"/>
  <c r="J16" i="12" s="1"/>
  <c r="D16" i="12"/>
  <c r="F15" i="12"/>
  <c r="J15" i="12" s="1"/>
  <c r="D15" i="12"/>
  <c r="F14" i="12"/>
  <c r="D14" i="12"/>
  <c r="F13" i="12"/>
  <c r="D13" i="12"/>
  <c r="F12" i="12"/>
  <c r="J12" i="12" s="1"/>
  <c r="D12" i="12"/>
  <c r="D11" i="12"/>
  <c r="F10" i="12"/>
  <c r="H10" i="12" s="1"/>
  <c r="D10" i="12"/>
  <c r="D9" i="12"/>
  <c r="F8" i="12"/>
  <c r="J8" i="12" s="1"/>
  <c r="D8" i="12"/>
  <c r="D7" i="12"/>
  <c r="D6" i="12"/>
  <c r="F5" i="12"/>
  <c r="J5" i="12" s="1"/>
  <c r="D5" i="12"/>
  <c r="F4" i="12"/>
  <c r="J4" i="12" s="1"/>
  <c r="D4" i="12"/>
  <c r="D9" i="11"/>
  <c r="D8" i="11"/>
  <c r="F7" i="11"/>
  <c r="J7" i="11" s="1"/>
  <c r="D7" i="11"/>
  <c r="F6" i="11"/>
  <c r="D6" i="11"/>
  <c r="D5" i="11"/>
  <c r="F4" i="11"/>
  <c r="H4" i="11" s="1"/>
  <c r="D4" i="11"/>
  <c r="D25" i="10"/>
  <c r="D24" i="10"/>
  <c r="F23" i="10"/>
  <c r="H23" i="10" s="1"/>
  <c r="D23" i="10"/>
  <c r="F22" i="10"/>
  <c r="J22" i="10" s="1"/>
  <c r="D22" i="10"/>
  <c r="F21" i="10"/>
  <c r="D21" i="10"/>
  <c r="F20" i="10"/>
  <c r="J20" i="10" s="1"/>
  <c r="D20" i="10"/>
  <c r="D19" i="10"/>
  <c r="F18" i="10"/>
  <c r="H18" i="10" s="1"/>
  <c r="D18" i="10"/>
  <c r="F17" i="10"/>
  <c r="H17" i="10" s="1"/>
  <c r="D17" i="10"/>
  <c r="D16" i="10"/>
  <c r="F15" i="10"/>
  <c r="J15" i="10" s="1"/>
  <c r="D15" i="10"/>
  <c r="D14" i="10"/>
  <c r="F13" i="10"/>
  <c r="J13" i="10" s="1"/>
  <c r="D13" i="10"/>
  <c r="F12" i="10"/>
  <c r="J12" i="10" s="1"/>
  <c r="D12" i="10"/>
  <c r="D11" i="10"/>
  <c r="D10" i="10"/>
  <c r="D9" i="10"/>
  <c r="F8" i="10"/>
  <c r="J8" i="10" s="1"/>
  <c r="D8" i="10"/>
  <c r="D7" i="10"/>
  <c r="F6" i="10"/>
  <c r="J6" i="10" s="1"/>
  <c r="D6" i="10"/>
  <c r="D5" i="10"/>
  <c r="F4" i="10"/>
  <c r="D4" i="10"/>
  <c r="D27" i="9"/>
  <c r="F26" i="9"/>
  <c r="J26" i="9" s="1"/>
  <c r="D26" i="9"/>
  <c r="D25" i="9"/>
  <c r="D24" i="9"/>
  <c r="F23" i="9"/>
  <c r="H23" i="9" s="1"/>
  <c r="D23" i="9"/>
  <c r="F22" i="9"/>
  <c r="H22" i="9" s="1"/>
  <c r="D22" i="9"/>
  <c r="D21" i="9"/>
  <c r="F20" i="9"/>
  <c r="J20" i="9" s="1"/>
  <c r="D20" i="9"/>
  <c r="F19" i="9"/>
  <c r="J19" i="9" s="1"/>
  <c r="D19" i="9"/>
  <c r="D18" i="9"/>
  <c r="D17" i="9"/>
  <c r="F16" i="9"/>
  <c r="J16" i="9" s="1"/>
  <c r="D16" i="9"/>
  <c r="F15" i="9"/>
  <c r="H15" i="9" s="1"/>
  <c r="D15" i="9"/>
  <c r="F14" i="9"/>
  <c r="J14" i="9" s="1"/>
  <c r="D14" i="9"/>
  <c r="F13" i="9"/>
  <c r="J13" i="9" s="1"/>
  <c r="D13" i="9"/>
  <c r="D12" i="9"/>
  <c r="F11" i="9"/>
  <c r="J11" i="9" s="1"/>
  <c r="D11" i="9"/>
  <c r="D10" i="9"/>
  <c r="F9" i="9"/>
  <c r="H9" i="9" s="1"/>
  <c r="D9" i="9"/>
  <c r="D8" i="9"/>
  <c r="F7" i="9"/>
  <c r="J7" i="9" s="1"/>
  <c r="D7" i="9"/>
  <c r="D6" i="9"/>
  <c r="F5" i="9"/>
  <c r="J5" i="9" s="1"/>
  <c r="D5" i="9"/>
  <c r="F4" i="9"/>
  <c r="J4" i="9" s="1"/>
  <c r="D4" i="9"/>
  <c r="F43" i="8"/>
  <c r="J43" i="8" s="1"/>
  <c r="D43" i="8"/>
  <c r="F42" i="8"/>
  <c r="J42" i="8" s="1"/>
  <c r="D42" i="8"/>
  <c r="D41" i="8"/>
  <c r="D40" i="8"/>
  <c r="D39" i="8"/>
  <c r="D38" i="8"/>
  <c r="D37" i="8"/>
  <c r="F36" i="8"/>
  <c r="J36" i="8" s="1"/>
  <c r="D36" i="8"/>
  <c r="F35" i="8"/>
  <c r="J35" i="8" s="1"/>
  <c r="D35" i="8"/>
  <c r="D34" i="8"/>
  <c r="F33" i="8"/>
  <c r="D33" i="8"/>
  <c r="D32" i="8"/>
  <c r="D31" i="8"/>
  <c r="D30" i="8"/>
  <c r="F29" i="8"/>
  <c r="J29" i="8" s="1"/>
  <c r="D29" i="8"/>
  <c r="F28" i="8"/>
  <c r="J28" i="8" s="1"/>
  <c r="D28" i="8"/>
  <c r="F27" i="8"/>
  <c r="J27" i="8" s="1"/>
  <c r="D27" i="8"/>
  <c r="D26" i="8"/>
  <c r="F25" i="8"/>
  <c r="J25" i="8" s="1"/>
  <c r="D25" i="8"/>
  <c r="D24" i="8"/>
  <c r="F23" i="8"/>
  <c r="J23" i="8" s="1"/>
  <c r="D23" i="8"/>
  <c r="D22" i="8"/>
  <c r="D21" i="8"/>
  <c r="F20" i="8"/>
  <c r="J20" i="8" s="1"/>
  <c r="D20" i="8"/>
  <c r="F19" i="8"/>
  <c r="J19" i="8" s="1"/>
  <c r="D19" i="8"/>
  <c r="D18" i="8"/>
  <c r="D17" i="8"/>
  <c r="D16" i="8"/>
  <c r="F15" i="8"/>
  <c r="J15" i="8" s="1"/>
  <c r="D15" i="8"/>
  <c r="D14" i="8"/>
  <c r="F13" i="8"/>
  <c r="J13" i="8" s="1"/>
  <c r="D13" i="8"/>
  <c r="D12" i="8"/>
  <c r="D11" i="8"/>
  <c r="D10" i="8"/>
  <c r="D9" i="8"/>
  <c r="F8" i="8"/>
  <c r="J8" i="8" s="1"/>
  <c r="D8" i="8"/>
  <c r="F7" i="8"/>
  <c r="J7" i="8" s="1"/>
  <c r="D7" i="8"/>
  <c r="D6" i="8"/>
  <c r="D5" i="8"/>
  <c r="F4" i="8"/>
  <c r="D4" i="8"/>
  <c r="F39" i="7"/>
  <c r="J39" i="7" s="1"/>
  <c r="D39" i="7"/>
  <c r="F38" i="7"/>
  <c r="J38" i="7" s="1"/>
  <c r="D38" i="7"/>
  <c r="D37" i="7"/>
  <c r="D36" i="7"/>
  <c r="D35" i="7"/>
  <c r="D34" i="7"/>
  <c r="D33" i="7"/>
  <c r="D32" i="7"/>
  <c r="F31" i="7"/>
  <c r="J31" i="7" s="1"/>
  <c r="D31" i="7"/>
  <c r="F30" i="7"/>
  <c r="J30" i="7" s="1"/>
  <c r="D30" i="7"/>
  <c r="D29" i="7"/>
  <c r="F28" i="7"/>
  <c r="J28" i="7" s="1"/>
  <c r="D28" i="7"/>
  <c r="D27" i="7"/>
  <c r="F26" i="7"/>
  <c r="J26" i="7" s="1"/>
  <c r="D26" i="7"/>
  <c r="F25" i="7"/>
  <c r="J25" i="7" s="1"/>
  <c r="D25" i="7"/>
  <c r="D24" i="7"/>
  <c r="F23" i="7"/>
  <c r="J23" i="7" s="1"/>
  <c r="D23" i="7"/>
  <c r="D22" i="7"/>
  <c r="F21" i="7"/>
  <c r="J21" i="7" s="1"/>
  <c r="D21" i="7"/>
  <c r="D20" i="7"/>
  <c r="F19" i="7"/>
  <c r="J19" i="7" s="1"/>
  <c r="D19" i="7"/>
  <c r="D18" i="7"/>
  <c r="D17" i="7"/>
  <c r="F16" i="7"/>
  <c r="J16" i="7" s="1"/>
  <c r="D16" i="7"/>
  <c r="D15" i="7"/>
  <c r="D14" i="7"/>
  <c r="F13" i="7"/>
  <c r="J13" i="7" s="1"/>
  <c r="D13" i="7"/>
  <c r="D12" i="7"/>
  <c r="D11" i="7"/>
  <c r="F10" i="7"/>
  <c r="D10" i="7"/>
  <c r="D9" i="7"/>
  <c r="D8" i="7"/>
  <c r="F7" i="7"/>
  <c r="J7" i="7" s="1"/>
  <c r="D7" i="7"/>
  <c r="F6" i="7"/>
  <c r="J6" i="7" s="1"/>
  <c r="D6" i="7"/>
  <c r="D5" i="7"/>
  <c r="F4" i="7"/>
  <c r="J4" i="7" s="1"/>
  <c r="D4" i="7"/>
  <c r="D13" i="6"/>
  <c r="F12" i="6"/>
  <c r="J12" i="6" s="1"/>
  <c r="D12" i="6"/>
  <c r="F11" i="6"/>
  <c r="J11" i="6" s="1"/>
  <c r="D11" i="6"/>
  <c r="F10" i="6"/>
  <c r="J10" i="6" s="1"/>
  <c r="D10" i="6"/>
  <c r="F9" i="6"/>
  <c r="J9" i="6" s="1"/>
  <c r="D9" i="6"/>
  <c r="F8" i="6"/>
  <c r="H8" i="6" s="1"/>
  <c r="D8" i="6"/>
  <c r="F7" i="6"/>
  <c r="J7" i="6" s="1"/>
  <c r="D7" i="6"/>
  <c r="F6" i="6"/>
  <c r="J6" i="6" s="1"/>
  <c r="D6" i="6"/>
  <c r="F5" i="6"/>
  <c r="J5" i="6" s="1"/>
  <c r="D5" i="6"/>
  <c r="F4" i="6"/>
  <c r="J4" i="6" s="1"/>
  <c r="D4" i="6"/>
  <c r="D68" i="5"/>
  <c r="J67" i="5"/>
  <c r="D67" i="5"/>
  <c r="D66" i="5"/>
  <c r="D65" i="5"/>
  <c r="J64" i="5"/>
  <c r="D64" i="5"/>
  <c r="D63" i="5"/>
  <c r="D62" i="5"/>
  <c r="D61" i="5"/>
  <c r="D60" i="5"/>
  <c r="J59" i="5"/>
  <c r="D59" i="5"/>
  <c r="J58" i="5"/>
  <c r="H58" i="5"/>
  <c r="D58" i="5"/>
  <c r="D57" i="5"/>
  <c r="J56" i="5"/>
  <c r="D56" i="5"/>
  <c r="D55" i="5"/>
  <c r="D54" i="5"/>
  <c r="D53" i="5"/>
  <c r="D52" i="5"/>
  <c r="J51" i="5"/>
  <c r="D51" i="5"/>
  <c r="J50" i="5"/>
  <c r="D50" i="5"/>
  <c r="D49" i="5"/>
  <c r="D48" i="5"/>
  <c r="J47" i="5"/>
  <c r="D47" i="5"/>
  <c r="D46" i="5"/>
  <c r="D45" i="5"/>
  <c r="D44" i="5"/>
  <c r="J43" i="5"/>
  <c r="D43" i="5"/>
  <c r="D42" i="5"/>
  <c r="D41" i="5"/>
  <c r="D40" i="5"/>
  <c r="D39" i="5"/>
  <c r="D38" i="5"/>
  <c r="D37" i="5"/>
  <c r="J36" i="5"/>
  <c r="D36" i="5"/>
  <c r="D35" i="5"/>
  <c r="D34" i="5"/>
  <c r="D33" i="5"/>
  <c r="D32" i="5"/>
  <c r="D31" i="5"/>
  <c r="D30" i="5"/>
  <c r="J29" i="5"/>
  <c r="D29" i="5"/>
  <c r="D28" i="5"/>
  <c r="D27" i="5"/>
  <c r="D26" i="5"/>
  <c r="J25" i="5"/>
  <c r="D25" i="5"/>
  <c r="D24" i="5"/>
  <c r="D23" i="5"/>
  <c r="J22" i="5"/>
  <c r="D22" i="5"/>
  <c r="D21" i="5"/>
  <c r="J20" i="5"/>
  <c r="D20" i="5"/>
  <c r="D19" i="5"/>
  <c r="D18" i="5"/>
  <c r="D17" i="5"/>
  <c r="D16" i="5"/>
  <c r="D15" i="5"/>
  <c r="D14" i="5"/>
  <c r="D13" i="5"/>
  <c r="J12" i="5"/>
  <c r="D12" i="5"/>
  <c r="D11" i="5"/>
  <c r="J10" i="5"/>
  <c r="D10" i="5"/>
  <c r="D9" i="5"/>
  <c r="D8" i="5"/>
  <c r="D7" i="5"/>
  <c r="J6" i="5"/>
  <c r="D6" i="5"/>
  <c r="D5" i="5"/>
  <c r="J4" i="5"/>
  <c r="H4" i="5"/>
  <c r="D4" i="5"/>
  <c r="F20" i="4"/>
  <c r="J20" i="4" s="1"/>
  <c r="D20" i="4"/>
  <c r="F19" i="4"/>
  <c r="J19" i="4" s="1"/>
  <c r="D19" i="4"/>
  <c r="D18" i="4"/>
  <c r="F17" i="4"/>
  <c r="J17" i="4" s="1"/>
  <c r="D17" i="4"/>
  <c r="F16" i="4"/>
  <c r="J16" i="4" s="1"/>
  <c r="D16" i="4"/>
  <c r="F15" i="4"/>
  <c r="J15" i="4" s="1"/>
  <c r="D15" i="4"/>
  <c r="F14" i="4"/>
  <c r="H14" i="4" s="1"/>
  <c r="D14" i="4"/>
  <c r="D13" i="4"/>
  <c r="F12" i="4"/>
  <c r="J12" i="4" s="1"/>
  <c r="D12" i="4"/>
  <c r="F11" i="4"/>
  <c r="H11" i="4" s="1"/>
  <c r="D11" i="4"/>
  <c r="D10" i="4"/>
  <c r="F9" i="4"/>
  <c r="J9" i="4" s="1"/>
  <c r="D9" i="4"/>
  <c r="D8" i="4"/>
  <c r="F7" i="4"/>
  <c r="D7" i="4"/>
  <c r="F6" i="4"/>
  <c r="J6" i="4" s="1"/>
  <c r="D6" i="4"/>
  <c r="F5" i="4"/>
  <c r="D5" i="4"/>
  <c r="F4" i="4"/>
  <c r="D4" i="4"/>
  <c r="F16" i="3"/>
  <c r="D16" i="3"/>
  <c r="F15" i="3"/>
  <c r="H15" i="3" s="1"/>
  <c r="D15" i="3"/>
  <c r="F14" i="3"/>
  <c r="D14" i="3"/>
  <c r="F13" i="3"/>
  <c r="J13" i="3" s="1"/>
  <c r="D13" i="3"/>
  <c r="F12" i="3"/>
  <c r="H12" i="3" s="1"/>
  <c r="D12" i="3"/>
  <c r="F11" i="3"/>
  <c r="J11" i="3" s="1"/>
  <c r="D11" i="3"/>
  <c r="D10" i="3"/>
  <c r="F9" i="3"/>
  <c r="H9" i="3" s="1"/>
  <c r="D9" i="3"/>
  <c r="F8" i="3"/>
  <c r="D8" i="3"/>
  <c r="D7" i="3"/>
  <c r="F6" i="3"/>
  <c r="J6" i="3" s="1"/>
  <c r="D6" i="3"/>
  <c r="D5" i="3"/>
  <c r="F4" i="3"/>
  <c r="J4" i="3" s="1"/>
  <c r="D4" i="3"/>
  <c r="J10" i="2"/>
  <c r="J8" i="2"/>
  <c r="J4" i="2"/>
  <c r="H4" i="2"/>
  <c r="J8" i="3" l="1"/>
  <c r="H8" i="3"/>
  <c r="H14" i="3"/>
  <c r="J14" i="3"/>
  <c r="H16" i="3"/>
  <c r="J16" i="3"/>
  <c r="J5" i="4"/>
  <c r="H5" i="4"/>
  <c r="J7" i="4"/>
  <c r="H7" i="4"/>
  <c r="J10" i="7"/>
  <c r="H10" i="7"/>
  <c r="J4" i="8"/>
  <c r="H4" i="8"/>
  <c r="J33" i="8"/>
  <c r="H33" i="8"/>
  <c r="J4" i="10"/>
  <c r="H4" i="10"/>
  <c r="J21" i="10"/>
  <c r="H21" i="10"/>
  <c r="J6" i="11"/>
  <c r="H6" i="11"/>
  <c r="H13" i="12"/>
  <c r="J13" i="12"/>
  <c r="J14" i="12"/>
  <c r="H14" i="12"/>
  <c r="J23" i="12"/>
  <c r="H23" i="12"/>
  <c r="H14" i="13"/>
  <c r="J14" i="13"/>
  <c r="H20" i="13"/>
  <c r="J20" i="13"/>
  <c r="H43" i="13"/>
  <c r="J43" i="13"/>
  <c r="H10" i="14"/>
  <c r="J10" i="14"/>
  <c r="J11" i="14"/>
  <c r="H11" i="14"/>
  <c r="J8" i="15"/>
  <c r="H8" i="15"/>
  <c r="J9" i="15"/>
  <c r="H9" i="15"/>
  <c r="J17" i="15"/>
  <c r="H17" i="15"/>
  <c r="J20" i="15"/>
  <c r="H20" i="15"/>
  <c r="J24" i="15"/>
  <c r="H24" i="15"/>
  <c r="J28" i="15"/>
  <c r="H28" i="15"/>
  <c r="J30" i="15"/>
  <c r="H30" i="15"/>
  <c r="J32" i="15"/>
  <c r="H32" i="15"/>
  <c r="J36" i="15"/>
  <c r="H36" i="15"/>
  <c r="J37" i="15"/>
  <c r="H37" i="15"/>
  <c r="J38" i="15"/>
  <c r="H38" i="15"/>
  <c r="J45" i="15"/>
  <c r="H45" i="15"/>
  <c r="J46" i="15"/>
  <c r="H46" i="15"/>
  <c r="H4" i="14"/>
  <c r="J5" i="14"/>
  <c r="J45" i="13"/>
  <c r="J9" i="13"/>
  <c r="J38" i="13"/>
  <c r="J25" i="13"/>
  <c r="H34" i="13"/>
  <c r="J44" i="13"/>
  <c r="H27" i="13"/>
  <c r="J10" i="12"/>
  <c r="H15" i="12"/>
  <c r="H4" i="12"/>
  <c r="H12" i="12"/>
  <c r="H16" i="12"/>
  <c r="H5" i="12"/>
  <c r="J20" i="12"/>
  <c r="J21" i="12"/>
  <c r="J4" i="11"/>
  <c r="H7" i="11"/>
  <c r="J23" i="10"/>
  <c r="H20" i="10"/>
  <c r="J18" i="10"/>
  <c r="H22" i="10"/>
  <c r="J17" i="10"/>
  <c r="J23" i="9"/>
  <c r="H16" i="9"/>
  <c r="J9" i="9"/>
  <c r="H11" i="9"/>
  <c r="J22" i="9"/>
  <c r="H23" i="8"/>
  <c r="H25" i="8"/>
  <c r="H16" i="7"/>
  <c r="H30" i="7"/>
  <c r="H31" i="7"/>
  <c r="H4" i="4"/>
  <c r="J4" i="4"/>
  <c r="H6" i="4"/>
  <c r="H6" i="3"/>
  <c r="H13" i="3"/>
  <c r="J9" i="3"/>
  <c r="H21" i="7"/>
  <c r="H23" i="7"/>
  <c r="H4" i="15"/>
  <c r="H15" i="15"/>
  <c r="H41" i="15"/>
  <c r="H53" i="15"/>
  <c r="H7" i="14"/>
  <c r="H8" i="14"/>
  <c r="H30" i="13"/>
  <c r="H57" i="13"/>
  <c r="J4" i="13"/>
  <c r="H6" i="13"/>
  <c r="H17" i="13"/>
  <c r="H23" i="13"/>
  <c r="J29" i="13"/>
  <c r="H53" i="13"/>
  <c r="H8" i="12"/>
  <c r="H6" i="10"/>
  <c r="H12" i="10"/>
  <c r="H13" i="10"/>
  <c r="H8" i="10"/>
  <c r="H15" i="10"/>
  <c r="H4" i="9"/>
  <c r="H5" i="9"/>
  <c r="H13" i="9"/>
  <c r="H14" i="9"/>
  <c r="H26" i="9"/>
  <c r="H7" i="9"/>
  <c r="H19" i="9"/>
  <c r="H20" i="9"/>
  <c r="H7" i="8"/>
  <c r="H8" i="8"/>
  <c r="H13" i="8"/>
  <c r="H19" i="8"/>
  <c r="H20" i="8"/>
  <c r="H27" i="8"/>
  <c r="H28" i="8"/>
  <c r="H29" i="8"/>
  <c r="H35" i="8"/>
  <c r="H36" i="8"/>
  <c r="H15" i="8"/>
  <c r="H42" i="8"/>
  <c r="H43" i="8"/>
  <c r="H4" i="7"/>
  <c r="H6" i="7"/>
  <c r="H7" i="7"/>
  <c r="H13" i="7"/>
  <c r="H19" i="7"/>
  <c r="H38" i="7"/>
  <c r="H39" i="7"/>
  <c r="H9" i="6"/>
  <c r="H10" i="6"/>
  <c r="H11" i="6"/>
  <c r="H12" i="6"/>
  <c r="H4" i="6"/>
  <c r="H5" i="6"/>
  <c r="H6" i="6"/>
  <c r="H7" i="6"/>
  <c r="H9" i="4"/>
  <c r="H12" i="4"/>
  <c r="H15" i="4"/>
  <c r="H16" i="4"/>
  <c r="H17" i="4"/>
  <c r="H19" i="4"/>
  <c r="H20" i="4"/>
  <c r="H11" i="3"/>
  <c r="H4" i="3"/>
</calcChain>
</file>

<file path=xl/sharedStrings.xml><?xml version="1.0" encoding="utf-8"?>
<sst xmlns="http://schemas.openxmlformats.org/spreadsheetml/2006/main" count="3375" uniqueCount="737">
  <si>
    <t>PROCESS:</t>
  </si>
  <si>
    <t>STEP 1: Become familiar with risks on NCDOT projects</t>
  </si>
  <si>
    <t>Risks specific to Claims and Supplemental Agreements</t>
  </si>
  <si>
    <t>Summary of Claims</t>
  </si>
  <si>
    <t>Summary of Supplemental Agreements</t>
  </si>
  <si>
    <t>Summary of Design/Plan Issues</t>
  </si>
  <si>
    <t>Summary of Other Issues</t>
  </si>
  <si>
    <t>STEP 2: Identify Risks by Project Type</t>
  </si>
  <si>
    <t>Appalachian Regional Commission</t>
  </si>
  <si>
    <t>Claims</t>
  </si>
  <si>
    <t>Supplemental Agreements</t>
  </si>
  <si>
    <t>Bicycle and Pedestrian</t>
  </si>
  <si>
    <t>Bridge Replacement</t>
  </si>
  <si>
    <t>Ferry</t>
  </si>
  <si>
    <t>Highway Safety</t>
  </si>
  <si>
    <t>Interstate</t>
  </si>
  <si>
    <t>Rail</t>
  </si>
  <si>
    <t>Railroad - HW Crossings</t>
  </si>
  <si>
    <t>Rest Area</t>
  </si>
  <si>
    <t>Rural</t>
  </si>
  <si>
    <t>Safe Route to School</t>
  </si>
  <si>
    <t>Urban</t>
  </si>
  <si>
    <t>Other</t>
  </si>
  <si>
    <t>STEP 3: Identify Risk Mitigation Strategies</t>
  </si>
  <si>
    <t>Roadway</t>
  </si>
  <si>
    <t>ROW</t>
  </si>
  <si>
    <t>Structures</t>
  </si>
  <si>
    <t>Utilities</t>
  </si>
  <si>
    <t>Return to Cover Page</t>
  </si>
  <si>
    <t>2.1 Claims: Generic Causes (GC) and more Specific Causes (GC Level 2)</t>
  </si>
  <si>
    <r>
      <t>1.</t>
    </r>
    <r>
      <rPr>
        <b/>
        <sz val="7"/>
        <color theme="1"/>
        <rFont val="Times New Roman"/>
        <family val="1"/>
      </rPr>
      <t xml:space="preserve">     </t>
    </r>
    <r>
      <rPr>
        <b/>
        <sz val="12"/>
        <color theme="1"/>
        <rFont val="Times New Roman"/>
        <family val="1"/>
      </rPr>
      <t>Design/Plan Issues: Problems arising from flaws in the project design or plans.</t>
    </r>
  </si>
  <si>
    <t>Compliance with Standard Specifications</t>
  </si>
  <si>
    <t>Design/Plan Error-Unspecified</t>
  </si>
  <si>
    <t>Design/Plan Revision-Unspecified</t>
  </si>
  <si>
    <t>Increased Traffic Volume</t>
  </si>
  <si>
    <r>
      <t>2.</t>
    </r>
    <r>
      <rPr>
        <b/>
        <sz val="7"/>
        <color theme="1"/>
        <rFont val="Times New Roman"/>
        <family val="1"/>
      </rPr>
      <t xml:space="preserve">     </t>
    </r>
    <r>
      <rPr>
        <b/>
        <sz val="12"/>
        <color theme="1"/>
        <rFont val="Times New Roman"/>
        <family val="1"/>
      </rPr>
      <t>Issues with Underground Utilities: Difficulties encountered during construction due to conflicts with existing underground utilities.</t>
    </r>
  </si>
  <si>
    <t>Utilities not Relocated on Time</t>
  </si>
  <si>
    <t>Utility Conflict</t>
  </si>
  <si>
    <r>
      <t>3.</t>
    </r>
    <r>
      <rPr>
        <b/>
        <sz val="7"/>
        <color rgb="FF0070C0"/>
        <rFont val="Times New Roman"/>
        <family val="1"/>
      </rPr>
      <t xml:space="preserve">     </t>
    </r>
    <r>
      <rPr>
        <b/>
        <sz val="12"/>
        <color rgb="FF0070C0"/>
        <rFont val="Times New Roman"/>
        <family val="1"/>
      </rPr>
      <t>Natural Disaster: Unforeseen natural disasters such as hurricanes, tornadoes, and floods that impact project progress and completion.</t>
    </r>
  </si>
  <si>
    <t>Natural Disaster-Drought</t>
  </si>
  <si>
    <t>Natural Disaster-Flood</t>
  </si>
  <si>
    <t>Natural Disaster-Hurricane</t>
  </si>
  <si>
    <t>Natural Disaster-Sink Hole</t>
  </si>
  <si>
    <t>Natural Disaster-Slide</t>
  </si>
  <si>
    <t>Natural Disaster-Thunderstorm</t>
  </si>
  <si>
    <t>Natural Disaster-Tropical Depression</t>
  </si>
  <si>
    <r>
      <t>4.</t>
    </r>
    <r>
      <rPr>
        <b/>
        <sz val="7"/>
        <color theme="1"/>
        <rFont val="Times New Roman"/>
        <family val="1"/>
      </rPr>
      <t xml:space="preserve">     </t>
    </r>
    <r>
      <rPr>
        <b/>
        <sz val="12"/>
        <color theme="1"/>
        <rFont val="Times New Roman"/>
        <family val="1"/>
      </rPr>
      <t>Scheduling and Coordination Issues (Except Start of Work and/or Project Closeout): Challenges with coordinating different aspects of the project, such as subcontractor schedules or scheduling of inspections.</t>
    </r>
  </si>
  <si>
    <t>Conflict/Overlap with Other Projects</t>
  </si>
  <si>
    <t>Coordination Issues-DOT Personnel Unavailability</t>
  </si>
  <si>
    <t>Coordination Issues-Unspecified</t>
  </si>
  <si>
    <t>Early Project Completion</t>
  </si>
  <si>
    <t>Miscommunication (Construction Progress)</t>
  </si>
  <si>
    <t>Purposeful Limited Work Schedule</t>
  </si>
  <si>
    <t>Scheduling Conflicts-Inspection</t>
  </si>
  <si>
    <t>Timely Completion of Project</t>
  </si>
  <si>
    <t>Waiting for Other Entities to Perform Work</t>
  </si>
  <si>
    <t>Work Out of Sequence</t>
  </si>
  <si>
    <t>Work Restriction-Social Event</t>
  </si>
  <si>
    <t>Work Restriction-Unspecified</t>
  </si>
  <si>
    <r>
      <t>5.</t>
    </r>
    <r>
      <rPr>
        <b/>
        <sz val="7"/>
        <color theme="1"/>
        <rFont val="Times New Roman"/>
        <family val="1"/>
      </rPr>
      <t xml:space="preserve">     </t>
    </r>
    <r>
      <rPr>
        <b/>
        <sz val="12"/>
        <color theme="1"/>
        <rFont val="Times New Roman"/>
        <family val="1"/>
      </rPr>
      <t>Contract Amendment: Modifications made to the project contract, resulting in changes in contract line items, schedule, or budget.</t>
    </r>
  </si>
  <si>
    <t>Contract Error</t>
  </si>
  <si>
    <t>Contract Time Adjustment</t>
  </si>
  <si>
    <t>Contractor Replacement</t>
  </si>
  <si>
    <t>Elimination of Contract Line Item</t>
  </si>
  <si>
    <t>Error in Entering Time Extensions in HiCAMS</t>
  </si>
  <si>
    <t>Line Item Omission</t>
  </si>
  <si>
    <t>Revise Measurement and Payment Method</t>
  </si>
  <si>
    <t>Settlement and Release Agreement</t>
  </si>
  <si>
    <t>Unavailability of Funds/Cash Flow Considerations</t>
  </si>
  <si>
    <r>
      <t>6.</t>
    </r>
    <r>
      <rPr>
        <b/>
        <sz val="7"/>
        <color rgb="FF0070C0"/>
        <rFont val="Times New Roman"/>
        <family val="1"/>
      </rPr>
      <t xml:space="preserve">     </t>
    </r>
    <r>
      <rPr>
        <b/>
        <sz val="12"/>
        <color rgb="FF0070C0"/>
        <rFont val="Times New Roman"/>
        <family val="1"/>
      </rPr>
      <t>Project Closeout Issues: Difficulties encountered during project closeout, such as delays in scheduling final inspections or resolving outstanding disputes.</t>
    </r>
  </si>
  <si>
    <t>Delay in Project Acceptance</t>
  </si>
  <si>
    <t>Final Punchlist Extra Work</t>
  </si>
  <si>
    <t>Scheduling Conflicts-Final Inspection/Punchlist</t>
  </si>
  <si>
    <r>
      <t>7.</t>
    </r>
    <r>
      <rPr>
        <b/>
        <sz val="7"/>
        <color theme="1"/>
        <rFont val="Times New Roman"/>
        <family val="1"/>
      </rPr>
      <t xml:space="preserve">     </t>
    </r>
    <r>
      <rPr>
        <b/>
        <sz val="12"/>
        <color theme="1"/>
        <rFont val="Times New Roman"/>
        <family val="1"/>
      </rPr>
      <t>Constructability Issues (Except Geotechnical/Underground Conflicts): Issues related to the feasibility and practicality of constructing the project, except for conflicts with geotechnical or underground conditions.</t>
    </r>
  </si>
  <si>
    <t>Conflict with Existing (Surface) Objects</t>
  </si>
  <si>
    <t>Constructability Issues-Seasonal Limitations (Weather)</t>
  </si>
  <si>
    <t>Constructability Issues-Unspecified</t>
  </si>
  <si>
    <r>
      <t>8.</t>
    </r>
    <r>
      <rPr>
        <b/>
        <sz val="7"/>
        <color theme="1"/>
        <rFont val="Times New Roman"/>
        <family val="1"/>
      </rPr>
      <t xml:space="preserve">     </t>
    </r>
    <r>
      <rPr>
        <b/>
        <sz val="12"/>
        <color theme="1"/>
        <rFont val="Times New Roman"/>
        <family val="1"/>
      </rPr>
      <t>Quantities Overrun/Underrun: Variances between the planned and actual amounts of materials, labor, or other resources required for the project.</t>
    </r>
  </si>
  <si>
    <t>Quantities Overrun/Underrun-Unspecified</t>
  </si>
  <si>
    <r>
      <t>9.</t>
    </r>
    <r>
      <rPr>
        <b/>
        <sz val="7"/>
        <color theme="1"/>
        <rFont val="Times New Roman"/>
        <family val="1"/>
      </rPr>
      <t xml:space="preserve">     </t>
    </r>
    <r>
      <rPr>
        <b/>
        <sz val="12"/>
        <color theme="1"/>
        <rFont val="Times New Roman"/>
        <family val="1"/>
      </rPr>
      <t>M&amp;R/Replacement: Costs incurred due to maintenance and repair or replacement of existing infrastructure or equipment.</t>
    </r>
  </si>
  <si>
    <t>M&amp;R/Replacement-Damaged Objects</t>
  </si>
  <si>
    <t>M&amp;R/Replacement-Unspecified</t>
  </si>
  <si>
    <t>Vehicular Accident</t>
  </si>
  <si>
    <r>
      <t>10.</t>
    </r>
    <r>
      <rPr>
        <b/>
        <sz val="7"/>
        <color theme="1"/>
        <rFont val="Times New Roman"/>
        <family val="1"/>
      </rPr>
      <t xml:space="preserve">  </t>
    </r>
    <r>
      <rPr>
        <b/>
        <sz val="12"/>
        <color theme="1"/>
        <rFont val="Times New Roman"/>
        <family val="1"/>
      </rPr>
      <t>Environmental/Community Concerns: Issues arising from environmental regulations, community opposition, or other social factors.</t>
    </r>
  </si>
  <si>
    <t>Animal Protection/Endangered Species</t>
  </si>
  <si>
    <t>Environmental Concerns/Unspecified</t>
  </si>
  <si>
    <t>Erosion Control Problems</t>
  </si>
  <si>
    <t>Historical Site</t>
  </si>
  <si>
    <t>Vegetation Establishment</t>
  </si>
  <si>
    <t>Wetland Discovery</t>
  </si>
  <si>
    <r>
      <t>11.</t>
    </r>
    <r>
      <rPr>
        <b/>
        <sz val="7"/>
        <color rgb="FF0070C0"/>
        <rFont val="Times New Roman"/>
        <family val="1"/>
      </rPr>
      <t xml:space="preserve">  </t>
    </r>
    <r>
      <rPr>
        <b/>
        <sz val="12"/>
        <color rgb="FF0070C0"/>
        <rFont val="Times New Roman"/>
        <family val="1"/>
      </rPr>
      <t>Design Approval Waiting Period/Indecision/Negotiation: Delays in obtaining approvals for project designs, due to indecision or negotiation issues.</t>
    </r>
  </si>
  <si>
    <t>Document Misplacement</t>
  </si>
  <si>
    <t>Indecision-Unspecified</t>
  </si>
  <si>
    <t>Negotiation Delays</t>
  </si>
  <si>
    <t>Untimely Receipt of Design</t>
  </si>
  <si>
    <t>Untimely Review and Return of Submittals</t>
  </si>
  <si>
    <t>Untimely Review of Approvals</t>
  </si>
  <si>
    <r>
      <t>12.</t>
    </r>
    <r>
      <rPr>
        <b/>
        <sz val="7"/>
        <color theme="1"/>
        <rFont val="Times New Roman"/>
        <family val="1"/>
      </rPr>
      <t xml:space="preserve">  </t>
    </r>
    <r>
      <rPr>
        <b/>
        <sz val="12"/>
        <color theme="1"/>
        <rFont val="Times New Roman"/>
        <family val="1"/>
      </rPr>
      <t>Differing Site Conditions (Except Utilities): Unforeseen subsurface or soil conditions that differ from those indicated in the project plans, except for conflicts with underground utilities.</t>
    </r>
  </si>
  <si>
    <t>Differing Site Conditions-Buried Objects</t>
  </si>
  <si>
    <t>Differing Site Conditions-Contaminated Groundwater</t>
  </si>
  <si>
    <t>Differing Site Conditions-Contaminated Soil</t>
  </si>
  <si>
    <t>Differing Site Conditions-Groundwater Discovery/High Groundwater Level</t>
  </si>
  <si>
    <t>Differing Site Conditions-Hazardous Materials</t>
  </si>
  <si>
    <t>Differing Site Conditions-Incomplete Work by Others</t>
  </si>
  <si>
    <t>Differing Site Conditions-Unspecified</t>
  </si>
  <si>
    <t>Differing Site Conditions-Unsuitable Materials</t>
  </si>
  <si>
    <r>
      <t>13.</t>
    </r>
    <r>
      <rPr>
        <b/>
        <sz val="7"/>
        <color theme="1"/>
        <rFont val="Times New Roman"/>
        <family val="1"/>
      </rPr>
      <t xml:space="preserve">  </t>
    </r>
    <r>
      <rPr>
        <b/>
        <sz val="12"/>
        <color theme="1"/>
        <rFont val="Times New Roman"/>
        <family val="1"/>
      </rPr>
      <t>Procurement Issues: Difficulties with the procurement of materials or equipment needed for the project.</t>
    </r>
  </si>
  <si>
    <t>DOT Furnished Materials/Equipment Delays</t>
  </si>
  <si>
    <t>Material Acquisition Delays/Long Lead Items</t>
  </si>
  <si>
    <t>Material Cost Fluctuation</t>
  </si>
  <si>
    <t>Material Fabrication Delay</t>
  </si>
  <si>
    <t>Power Supply Delays</t>
  </si>
  <si>
    <t>Unavailability of Materials/Material Shortage</t>
  </si>
  <si>
    <t>Wrong Order Placement</t>
  </si>
  <si>
    <r>
      <t>14.</t>
    </r>
    <r>
      <rPr>
        <b/>
        <sz val="7"/>
        <color theme="1"/>
        <rFont val="Times New Roman"/>
        <family val="1"/>
      </rPr>
      <t xml:space="preserve">  </t>
    </r>
    <r>
      <rPr>
        <b/>
        <sz val="12"/>
        <color theme="1"/>
        <rFont val="Times New Roman"/>
        <family val="1"/>
      </rPr>
      <t>Access/ROW/Easement: Challenges related to obtaining the necessary rights-of-way or easements to access the project site.</t>
    </r>
  </si>
  <si>
    <t>Extra Work Associated with ROW Agreement</t>
  </si>
  <si>
    <t>Insufficient Right of Entry</t>
  </si>
  <si>
    <t>Insufficient ROW</t>
  </si>
  <si>
    <t>Railroad Right of Entry</t>
  </si>
  <si>
    <t>ROW Acquisition Delays-Property Owners Agreement</t>
  </si>
  <si>
    <t>ROW Acquisition Delays-Unspecified</t>
  </si>
  <si>
    <r>
      <t>15.</t>
    </r>
    <r>
      <rPr>
        <b/>
        <sz val="7"/>
        <color rgb="FF0070C0"/>
        <rFont val="Times New Roman"/>
        <family val="1"/>
      </rPr>
      <t xml:space="preserve">  </t>
    </r>
    <r>
      <rPr>
        <b/>
        <sz val="12"/>
        <color rgb="FF0070C0"/>
        <rFont val="Times New Roman"/>
        <family val="1"/>
      </rPr>
      <t>Start Date Delays: Delays in starting the project due to issues such as delays to preconstruction meeting, approvals, or unforeseen circumstances.</t>
    </r>
  </si>
  <si>
    <t>Delay in Availability of Project</t>
  </si>
  <si>
    <t>Delay in Contract Execution</t>
  </si>
  <si>
    <t>Delay in Preconstruction Meeting</t>
  </si>
  <si>
    <t>Delay in Project Award</t>
  </si>
  <si>
    <t>Start Date Delays-Unspecified</t>
  </si>
  <si>
    <r>
      <t>16.</t>
    </r>
    <r>
      <rPr>
        <b/>
        <sz val="7"/>
        <color theme="1"/>
        <rFont val="Times New Roman"/>
        <family val="1"/>
      </rPr>
      <t xml:space="preserve">  </t>
    </r>
    <r>
      <rPr>
        <b/>
        <sz val="12"/>
        <color theme="1"/>
        <rFont val="Times New Roman"/>
        <family val="1"/>
      </rPr>
      <t>Survey/Test Issues: Problems arising from inaccuracies or inconsistencies in project surveys or tests.</t>
    </r>
  </si>
  <si>
    <t>Additional Survey-Test Required</t>
  </si>
  <si>
    <t>Survey Error</t>
  </si>
  <si>
    <t>Survey Results Delays</t>
  </si>
  <si>
    <r>
      <t>17.</t>
    </r>
    <r>
      <rPr>
        <b/>
        <sz val="7"/>
        <color rgb="FF0070C0"/>
        <rFont val="Times New Roman"/>
        <family val="1"/>
      </rPr>
      <t xml:space="preserve">  </t>
    </r>
    <r>
      <rPr>
        <b/>
        <sz val="12"/>
        <color rgb="FF0070C0"/>
        <rFont val="Times New Roman"/>
        <family val="1"/>
      </rPr>
      <t>Permit: Difficulties obtaining necessary permits for the project from regulatory agencies.</t>
    </r>
  </si>
  <si>
    <t>Insufficient Permit</t>
  </si>
  <si>
    <t>Permit Acquisition Waiting Period</t>
  </si>
  <si>
    <t>Permit Expiration</t>
  </si>
  <si>
    <t>Permit Limitation</t>
  </si>
  <si>
    <t>Permit Violation</t>
  </si>
  <si>
    <r>
      <t>18.</t>
    </r>
    <r>
      <rPr>
        <b/>
        <sz val="7"/>
        <color theme="1"/>
        <rFont val="Times New Roman"/>
        <family val="1"/>
      </rPr>
      <t xml:space="preserve">  </t>
    </r>
    <r>
      <rPr>
        <b/>
        <sz val="12"/>
        <color theme="1"/>
        <rFont val="Times New Roman"/>
        <family val="1"/>
      </rPr>
      <t>Other: Any other issues not covered by the previous categories.</t>
    </r>
  </si>
  <si>
    <t>Covid 19 Impact</t>
  </si>
  <si>
    <t>Lawsuit Costs</t>
  </si>
  <si>
    <t>Misinterpretation of Plans</t>
  </si>
  <si>
    <t>Unavailability of Labor</t>
  </si>
  <si>
    <t>Unforeseen Issues-Unspecified</t>
  </si>
  <si>
    <t>2.2 Supplemental Agreements: Generic Causes (GC) and more Specific Causes (GC Level 2)</t>
  </si>
  <si>
    <t>Construction Plans Error/Discrepancy</t>
  </si>
  <si>
    <t>Design Error-Elevation Difference with Existing Objects</t>
  </si>
  <si>
    <t>Design Error-Unspecified</t>
  </si>
  <si>
    <t>Design Revision-Achieve Higher/Acceptable Quality</t>
  </si>
  <si>
    <t>Design Revision-Change in Design Criteria</t>
  </si>
  <si>
    <t>Design Revision-Fix Impacts of Previous Revisions</t>
  </si>
  <si>
    <t>Design Revision-Functionality Issues</t>
  </si>
  <si>
    <t>Design Revision-Future Maintenance Concerns</t>
  </si>
  <si>
    <t>Design Revision-per Contractor Request</t>
  </si>
  <si>
    <t>Design Revision-Toll Collection</t>
  </si>
  <si>
    <t>Design Revision-Uniformity with Adjacent Projects/Objects</t>
  </si>
  <si>
    <t>Design Revision-Unspecified</t>
  </si>
  <si>
    <t>Design Revision-Value Engineering Proposal</t>
  </si>
  <si>
    <t>Incomplete Design</t>
  </si>
  <si>
    <t>Scope Change</t>
  </si>
  <si>
    <r>
      <t>2.</t>
    </r>
    <r>
      <rPr>
        <b/>
        <sz val="7"/>
        <color theme="1"/>
        <rFont val="Times New Roman"/>
        <family val="1"/>
      </rPr>
      <t xml:space="preserve">     </t>
    </r>
    <r>
      <rPr>
        <b/>
        <sz val="12"/>
        <color theme="1"/>
        <rFont val="Times New Roman"/>
        <family val="1"/>
      </rPr>
      <t>Contract Amendment: Modifications made to the project contract, resulting in changes in contract line items, schedule, or budget.</t>
    </r>
  </si>
  <si>
    <t>Change in Contract Provisions</t>
  </si>
  <si>
    <t>Contingency Item</t>
  </si>
  <si>
    <t>Insufficient Insurance</t>
  </si>
  <si>
    <t>Issues with Previous SA</t>
  </si>
  <si>
    <t>Material Substitution Allowance</t>
  </si>
  <si>
    <t>Mitigation of Potential Risk</t>
  </si>
  <si>
    <t>Permission to Hold Additional Retainage</t>
  </si>
  <si>
    <t>Risk Management</t>
  </si>
  <si>
    <r>
      <t>3.</t>
    </r>
    <r>
      <rPr>
        <b/>
        <sz val="7"/>
        <color rgb="FF00B050"/>
        <rFont val="Times New Roman"/>
        <family val="1"/>
      </rPr>
      <t xml:space="preserve">     </t>
    </r>
    <r>
      <rPr>
        <b/>
        <sz val="12"/>
        <color rgb="FF00B050"/>
        <rFont val="Times New Roman"/>
        <family val="1"/>
      </rPr>
      <t>Stakeholder Request: Requests made by external stakeholders, such as local government entities or nearby residents, that require changes to the project.</t>
    </r>
  </si>
  <si>
    <t>DOT Request-Unspecified</t>
  </si>
  <si>
    <t>Stakeholder Request-Future Development Concerns</t>
  </si>
  <si>
    <t>Stakeholder Request-Unspecified</t>
  </si>
  <si>
    <r>
      <t>4.</t>
    </r>
    <r>
      <rPr>
        <b/>
        <sz val="7"/>
        <color theme="1"/>
        <rFont val="Times New Roman"/>
        <family val="1"/>
      </rPr>
      <t xml:space="preserve">     </t>
    </r>
    <r>
      <rPr>
        <b/>
        <sz val="12"/>
        <color theme="1"/>
        <rFont val="Times New Roman"/>
        <family val="1"/>
      </rPr>
      <t>Differing Site Conditions (Except Utilities): Unforeseen site conditions that differ from what was expected, but do not involve underground utilities.</t>
    </r>
  </si>
  <si>
    <t>Differing Site Conditions-Changes in Site After Bid/During Construction</t>
  </si>
  <si>
    <t>Differing Site Conditions-Encountered Rock</t>
  </si>
  <si>
    <t>Differing Site Conditions-Extra Work from Previous Projects</t>
  </si>
  <si>
    <t>Differing Site Conditions-Not Shown in Construction Plans</t>
  </si>
  <si>
    <t>Slope Protection/Soil Stabilization</t>
  </si>
  <si>
    <r>
      <t>5.</t>
    </r>
    <r>
      <rPr>
        <b/>
        <sz val="7"/>
        <color theme="1"/>
        <rFont val="Times New Roman"/>
        <family val="1"/>
      </rPr>
      <t xml:space="preserve">     </t>
    </r>
    <r>
      <rPr>
        <b/>
        <sz val="12"/>
        <color theme="1"/>
        <rFont val="Times New Roman"/>
        <family val="1"/>
      </rPr>
      <t>M&amp;R/Replacement: Maintenance and repair or replacement of existing infrastructure or equipment.</t>
    </r>
  </si>
  <si>
    <t>Damaged Objects</t>
  </si>
  <si>
    <r>
      <t>6.</t>
    </r>
    <r>
      <rPr>
        <b/>
        <sz val="7"/>
        <color theme="1"/>
        <rFont val="Times New Roman"/>
        <family val="1"/>
      </rPr>
      <t xml:space="preserve">     </t>
    </r>
    <r>
      <rPr>
        <b/>
        <sz val="12"/>
        <color theme="1"/>
        <rFont val="Times New Roman"/>
        <family val="1"/>
      </rPr>
      <t xml:space="preserve">Issues with Underground Utilities: Issues related to underground utilities, such as conflicts or damages. </t>
    </r>
  </si>
  <si>
    <t>Inability to Locate Utilities</t>
  </si>
  <si>
    <r>
      <t>7.</t>
    </r>
    <r>
      <rPr>
        <b/>
        <sz val="7"/>
        <color rgb="FF00B050"/>
        <rFont val="Times New Roman"/>
        <family val="1"/>
      </rPr>
      <t xml:space="preserve">     </t>
    </r>
    <r>
      <rPr>
        <b/>
        <sz val="12"/>
        <color rgb="FF00B050"/>
        <rFont val="Times New Roman"/>
        <family val="1"/>
      </rPr>
      <t>Safety Concerns (Except Contaminated Soil): Safety issues that arise during the project, such as accidents or hazards, excluding those related to contaminated soil.</t>
    </r>
  </si>
  <si>
    <t>Falling Hazard</t>
  </si>
  <si>
    <t>Hazardous Materials Removal</t>
  </si>
  <si>
    <t>Safety Concerns-Unspecified</t>
  </si>
  <si>
    <t>Sight Distance Concerns</t>
  </si>
  <si>
    <t>Travelers/Public Safety</t>
  </si>
  <si>
    <t>Tripping Hazard</t>
  </si>
  <si>
    <r>
      <t>8.</t>
    </r>
    <r>
      <rPr>
        <b/>
        <sz val="7"/>
        <color theme="1"/>
        <rFont val="Times New Roman"/>
        <family val="1"/>
      </rPr>
      <t xml:space="preserve">     </t>
    </r>
    <r>
      <rPr>
        <b/>
        <sz val="12"/>
        <color theme="1"/>
        <rFont val="Times New Roman"/>
        <family val="1"/>
      </rPr>
      <t>Constructability Issues (Except Geotechnical/Underground Conflicts): Issues related to the constructability of the project, such as difficulties in executing the design or plans, excluding those related to geotechnical or underground conflicts.</t>
    </r>
  </si>
  <si>
    <t>Height Clearance Issues</t>
  </si>
  <si>
    <r>
      <t>9.</t>
    </r>
    <r>
      <rPr>
        <b/>
        <sz val="7"/>
        <color rgb="FF00B050"/>
        <rFont val="Times New Roman"/>
        <family val="1"/>
      </rPr>
      <t xml:space="preserve">     </t>
    </r>
    <r>
      <rPr>
        <b/>
        <sz val="12"/>
        <color rgb="FF00B050"/>
        <rFont val="Times New Roman"/>
        <family val="1"/>
      </rPr>
      <t>Construction Method Revision: Changes made to the construction methods or techniques used in the project.</t>
    </r>
  </si>
  <si>
    <t>Construction Method Revision-Unspecified</t>
  </si>
  <si>
    <r>
      <t>10.</t>
    </r>
    <r>
      <rPr>
        <b/>
        <sz val="7"/>
        <color theme="1"/>
        <rFont val="Times New Roman"/>
        <family val="1"/>
      </rPr>
      <t xml:space="preserve">  </t>
    </r>
    <r>
      <rPr>
        <b/>
        <sz val="12"/>
        <color theme="1"/>
        <rFont val="Times New Roman"/>
        <family val="1"/>
      </rPr>
      <t>Access/ROW/Easement: Issues related to access to the project site or right-of-way or easement concerns.</t>
    </r>
  </si>
  <si>
    <t>Easement Acquisition Delays</t>
  </si>
  <si>
    <t>Insufficient Utility Easement</t>
  </si>
  <si>
    <t>Property Owners Access</t>
  </si>
  <si>
    <t>Providing Access to Site</t>
  </si>
  <si>
    <t>Railroad Right of Entry Delays</t>
  </si>
  <si>
    <t>ROW Acquisition Delays</t>
  </si>
  <si>
    <t>ROW Revision</t>
  </si>
  <si>
    <t>Traffic Access Point</t>
  </si>
  <si>
    <r>
      <t>11.</t>
    </r>
    <r>
      <rPr>
        <b/>
        <sz val="7"/>
        <color rgb="FF00B050"/>
        <rFont val="Times New Roman"/>
        <family val="1"/>
      </rPr>
      <t xml:space="preserve">  </t>
    </r>
    <r>
      <rPr>
        <b/>
        <sz val="12"/>
        <color rgb="FF00B050"/>
        <rFont val="Times New Roman"/>
        <family val="1"/>
      </rPr>
      <t>Erosion Control Problems: Issues related to erosion control measures or practices.</t>
    </r>
  </si>
  <si>
    <t>Erosion Control Problems-Unspecified</t>
  </si>
  <si>
    <t>Waste Site Erosion Control</t>
  </si>
  <si>
    <r>
      <t>12.</t>
    </r>
    <r>
      <rPr>
        <b/>
        <sz val="7"/>
        <color theme="1"/>
        <rFont val="Times New Roman"/>
        <family val="1"/>
      </rPr>
      <t xml:space="preserve">  </t>
    </r>
    <r>
      <rPr>
        <b/>
        <sz val="12"/>
        <color theme="1"/>
        <rFont val="Times New Roman"/>
        <family val="1"/>
      </rPr>
      <t>Quantities Overrun/Underrun: Variances in the quantities of materials or labor required for the project, resulting in overruns or underruns.</t>
    </r>
  </si>
  <si>
    <t>Waste Excessive Material</t>
  </si>
  <si>
    <r>
      <t>13.</t>
    </r>
    <r>
      <rPr>
        <b/>
        <sz val="7"/>
        <color rgb="FF00B050"/>
        <rFont val="Times New Roman"/>
        <family val="1"/>
      </rPr>
      <t xml:space="preserve">  </t>
    </r>
    <r>
      <rPr>
        <b/>
        <sz val="12"/>
        <color rgb="FF00B050"/>
        <rFont val="Times New Roman"/>
        <family val="1"/>
      </rPr>
      <t>Drainage Issues: Issues related to drainage systems or measures.</t>
    </r>
  </si>
  <si>
    <t>Drainage Issues-Unspecified</t>
  </si>
  <si>
    <t>Stormwater Concerns</t>
  </si>
  <si>
    <r>
      <t>14.</t>
    </r>
    <r>
      <rPr>
        <b/>
        <sz val="7"/>
        <color theme="1"/>
        <rFont val="Times New Roman"/>
        <family val="1"/>
      </rPr>
      <t xml:space="preserve">  </t>
    </r>
    <r>
      <rPr>
        <b/>
        <sz val="12"/>
        <color theme="1"/>
        <rFont val="Times New Roman"/>
        <family val="1"/>
      </rPr>
      <t>Scheduling and Coordination Issues: Issues related to project scheduling or coordination with other stakeholders or activities.</t>
    </r>
  </si>
  <si>
    <t>Additional ICT Required</t>
  </si>
  <si>
    <t>Availability Date Delays</t>
  </si>
  <si>
    <t>Conflict with Other Projects</t>
  </si>
  <si>
    <t>Conflict/Overlap with Adjacent Projects</t>
  </si>
  <si>
    <t>Overtime Hour Request</t>
  </si>
  <si>
    <t>Project Phasing Problems</t>
  </si>
  <si>
    <t>Statewide Initiative to Accelerate Projects</t>
  </si>
  <si>
    <r>
      <t>15.</t>
    </r>
    <r>
      <rPr>
        <b/>
        <sz val="7"/>
        <color theme="1"/>
        <rFont val="Times New Roman"/>
        <family val="1"/>
      </rPr>
      <t xml:space="preserve">  </t>
    </r>
    <r>
      <rPr>
        <b/>
        <sz val="12"/>
        <color theme="1"/>
        <rFont val="Times New Roman"/>
        <family val="1"/>
      </rPr>
      <t>Environmental/Community Concerns: Issues related to environmental or community impacts of the project.</t>
    </r>
  </si>
  <si>
    <t>Avoid Historical Structure</t>
  </si>
  <si>
    <t>Construction Impacts</t>
  </si>
  <si>
    <t>Environmental Concerns-Unspecified</t>
  </si>
  <si>
    <t>Natural Disaster (Drought)</t>
  </si>
  <si>
    <t>Noise Control</t>
  </si>
  <si>
    <r>
      <t>16.</t>
    </r>
    <r>
      <rPr>
        <b/>
        <sz val="7"/>
        <color theme="1"/>
        <rFont val="Times New Roman"/>
        <family val="1"/>
      </rPr>
      <t xml:space="preserve">  </t>
    </r>
    <r>
      <rPr>
        <b/>
        <sz val="12"/>
        <color theme="1"/>
        <rFont val="Times New Roman"/>
        <family val="1"/>
      </rPr>
      <t>Procurement Issues: Issues related to the procurement of materials or services for the project.</t>
    </r>
  </si>
  <si>
    <t>Error in Bill of Materials</t>
  </si>
  <si>
    <t>Shop Drawing Error</t>
  </si>
  <si>
    <r>
      <t>17.</t>
    </r>
    <r>
      <rPr>
        <b/>
        <sz val="7"/>
        <color theme="1"/>
        <rFont val="Times New Roman"/>
        <family val="1"/>
      </rPr>
      <t xml:space="preserve">  </t>
    </r>
    <r>
      <rPr>
        <b/>
        <sz val="12"/>
        <color theme="1"/>
        <rFont val="Times New Roman"/>
        <family val="1"/>
      </rPr>
      <t>Survey/Test Issues: Issues related to surveys or testing conducted during the project.</t>
    </r>
  </si>
  <si>
    <t>Additional Survey/Test Required</t>
  </si>
  <si>
    <t>Survey Error-Staking</t>
  </si>
  <si>
    <t>Survey Error-Unspecified</t>
  </si>
  <si>
    <t>18. Other: Any other issues not covered by the above categories.</t>
  </si>
  <si>
    <t>Contractor Error</t>
  </si>
  <si>
    <t>Equipment/Items Protection</t>
  </si>
  <si>
    <t>Permit Acquisition Issues</t>
  </si>
  <si>
    <t>Permit Requirements</t>
  </si>
  <si>
    <t>Permit Restrictions</t>
  </si>
  <si>
    <t>Site Security</t>
  </si>
  <si>
    <t>2a. -- Table 2
Claims - All Project Types</t>
  </si>
  <si>
    <t>2a. -- Table 1
Claims - All Project Types--Based on Generic Cause</t>
  </si>
  <si>
    <t>Generic Cause</t>
  </si>
  <si>
    <t>Generic Cause Level 2</t>
  </si>
  <si>
    <t>Count GC Level 2</t>
  </si>
  <si>
    <t>GC Level 2-GC Ratio</t>
  </si>
  <si>
    <t>Total</t>
  </si>
  <si>
    <t>% Total</t>
  </si>
  <si>
    <t>Average Cost per Claim</t>
  </si>
  <si>
    <t>Expected Cost per Claim</t>
  </si>
  <si>
    <t>Average Time Granted per claim</t>
  </si>
  <si>
    <t>Expected Time Granted per claim</t>
  </si>
  <si>
    <t>Count</t>
  </si>
  <si>
    <t>Design/Plan Issues</t>
  </si>
  <si>
    <t>Issues with Underground Utilities</t>
  </si>
  <si>
    <t>Natural Disaster</t>
  </si>
  <si>
    <t>Scheduling and Coordination Issues (Except Start of Work and/or Project Closeout)</t>
  </si>
  <si>
    <t>Contract Amendment</t>
  </si>
  <si>
    <t>Project Closeout Issues</t>
  </si>
  <si>
    <t>Constructability Issues (Except Geotechnical/Underground Conflicts)</t>
  </si>
  <si>
    <t>Quantities Overrun/Underrun</t>
  </si>
  <si>
    <t>M&amp;R/Replacement</t>
  </si>
  <si>
    <t>Natural Disaster-Sinkhole</t>
  </si>
  <si>
    <t>Environmental/Community Concerns</t>
  </si>
  <si>
    <t>Design Approval Waiting Period/Indecision/Negotiation</t>
  </si>
  <si>
    <t>Differing Site Conditions (Except Utilities)</t>
  </si>
  <si>
    <t>Procurement Issues</t>
  </si>
  <si>
    <t>Scheduling and Coordination Issues (Except Start of Work and/or project closeout)</t>
  </si>
  <si>
    <t>Access/ROW/Easement</t>
  </si>
  <si>
    <t>Start Date Delays</t>
  </si>
  <si>
    <t>Survey/Test Issues</t>
  </si>
  <si>
    <t>Permit</t>
  </si>
  <si>
    <t>-</t>
  </si>
  <si>
    <t>Permit Issues</t>
  </si>
  <si>
    <t>Other Issues</t>
  </si>
  <si>
    <t>2b. -- Table 2
Supplemental Agreements (All Project Types)</t>
  </si>
  <si>
    <t>2b. -- Table 1
Supplemental Agreements (All Project Types)</t>
  </si>
  <si>
    <t>Count (Generic Cause Level 2)</t>
  </si>
  <si>
    <t>Count (Generic Cause)</t>
  </si>
  <si>
    <t>% (Generic Cause)</t>
  </si>
  <si>
    <t>Average Cost per SA</t>
  </si>
  <si>
    <t>Expected Cost per SA</t>
  </si>
  <si>
    <t>%</t>
  </si>
  <si>
    <t>Stakeholder Request</t>
  </si>
  <si>
    <t>Safety Concerns (Except Contaminated Soil)</t>
  </si>
  <si>
    <t>Construction Method Revision</t>
  </si>
  <si>
    <t>Drainage Issues</t>
  </si>
  <si>
    <t>Scheduling and Coordination Issues</t>
  </si>
  <si>
    <r>
      <t>1.</t>
    </r>
    <r>
      <rPr>
        <b/>
        <sz val="12"/>
        <color theme="1"/>
        <rFont val="Calibri"/>
        <family val="2"/>
        <scheme val="minor"/>
      </rPr>
      <t xml:space="preserve"> Roadway Design: </t>
    </r>
    <r>
      <rPr>
        <sz val="12"/>
        <color theme="1"/>
        <rFont val="Calibri"/>
        <family val="2"/>
        <scheme val="minor"/>
      </rPr>
      <t>vertical/horizontal alignment, earthwork, pavement, grade, etc.</t>
    </r>
  </si>
  <si>
    <r>
      <t>2.</t>
    </r>
    <r>
      <rPr>
        <b/>
        <sz val="12"/>
        <color theme="1"/>
        <rFont val="Calibri"/>
        <family val="2"/>
        <scheme val="minor"/>
      </rPr>
      <t xml:space="preserve"> Hydraulic Design:</t>
    </r>
    <r>
      <rPr>
        <sz val="12"/>
        <color theme="1"/>
        <rFont val="Calibri"/>
        <family val="2"/>
        <scheme val="minor"/>
      </rPr>
      <t xml:space="preserve"> flow control, criteria changes, drainage, irrigation, system design, etc.</t>
    </r>
  </si>
  <si>
    <r>
      <t>3.</t>
    </r>
    <r>
      <rPr>
        <b/>
        <sz val="12"/>
        <color theme="1"/>
        <rFont val="Calibri"/>
        <family val="2"/>
        <scheme val="minor"/>
      </rPr>
      <t xml:space="preserve"> Traffic Design:</t>
    </r>
    <r>
      <rPr>
        <sz val="12"/>
        <color theme="1"/>
        <rFont val="Calibri"/>
        <family val="2"/>
        <scheme val="minor"/>
      </rPr>
      <t xml:space="preserve"> ITS, illumination, signals, intersections, roadway signs, safety (concrete island, sight distance, etc.).</t>
    </r>
  </si>
  <si>
    <r>
      <t>4.</t>
    </r>
    <r>
      <rPr>
        <b/>
        <sz val="12"/>
        <color theme="1"/>
        <rFont val="Calibri"/>
        <family val="2"/>
        <scheme val="minor"/>
      </rPr>
      <t xml:space="preserve"> Structural Design</t>
    </r>
    <r>
      <rPr>
        <sz val="12"/>
        <color theme="1"/>
        <rFont val="Calibri"/>
        <family val="2"/>
        <scheme val="minor"/>
      </rPr>
      <t>: bridge superstructure, bridge substructure, etc.</t>
    </r>
  </si>
  <si>
    <r>
      <t xml:space="preserve">5. </t>
    </r>
    <r>
      <rPr>
        <b/>
        <sz val="12"/>
        <color theme="1"/>
        <rFont val="Calibri"/>
        <family val="2"/>
        <scheme val="minor"/>
      </rPr>
      <t>Geotechnical Design:</t>
    </r>
    <r>
      <rPr>
        <sz val="12"/>
        <color theme="1"/>
        <rFont val="Calibri"/>
        <family val="2"/>
        <scheme val="minor"/>
      </rPr>
      <t xml:space="preserve"> foundations, retaining walls, pile driving, etc.</t>
    </r>
  </si>
  <si>
    <r>
      <t>6.</t>
    </r>
    <r>
      <rPr>
        <b/>
        <sz val="12"/>
        <color theme="1"/>
        <rFont val="Calibri"/>
        <family val="2"/>
        <scheme val="minor"/>
      </rPr>
      <t xml:space="preserve"> Utility:</t>
    </r>
    <r>
      <rPr>
        <sz val="12"/>
        <color theme="1"/>
        <rFont val="Calibri"/>
        <family val="2"/>
        <scheme val="minor"/>
      </rPr>
      <t xml:space="preserve"> design, as-builts, etc.</t>
    </r>
  </si>
  <si>
    <r>
      <t xml:space="preserve">7. </t>
    </r>
    <r>
      <rPr>
        <b/>
        <sz val="12"/>
        <color theme="1"/>
        <rFont val="Calibri"/>
        <family val="2"/>
        <scheme val="minor"/>
      </rPr>
      <t>Environmental:</t>
    </r>
    <r>
      <rPr>
        <sz val="12"/>
        <color theme="1"/>
        <rFont val="Calibri"/>
        <family val="2"/>
        <scheme val="minor"/>
      </rPr>
      <t xml:space="preserve"> vegetation plans, habitat mitigation, etc.</t>
    </r>
  </si>
  <si>
    <r>
      <t xml:space="preserve">8. </t>
    </r>
    <r>
      <rPr>
        <b/>
        <sz val="12"/>
        <color theme="1"/>
        <rFont val="Calibri"/>
        <family val="2"/>
        <scheme val="minor"/>
      </rPr>
      <t>Traffic Control &amp; Staging:</t>
    </r>
    <r>
      <rPr>
        <sz val="12"/>
        <color theme="1"/>
        <rFont val="Calibri"/>
        <family val="2"/>
        <scheme val="minor"/>
      </rPr>
      <t xml:space="preserve"> Maintenance of Traffic, Work Zone Traffic Control, etc.</t>
    </r>
  </si>
  <si>
    <t xml:space="preserve">     (2) Based on claims related to design/plan issues--from WSDOT's Risk Breakdown Structure (RBS)</t>
  </si>
  <si>
    <t>Design/Plan Issues for Claims (1)</t>
  </si>
  <si>
    <t>Number</t>
  </si>
  <si>
    <t>Cost ($)</t>
  </si>
  <si>
    <t>Time (Days)</t>
  </si>
  <si>
    <t>Summary of Causes</t>
  </si>
  <si>
    <t>Utility</t>
  </si>
  <si>
    <t>The main problem themes identified in the summary are utility conflicts, delays in utility relocation, errors in utility construction plans, unexpected waterline replacements, and delays caused by power company responses. These issues have caused delays in the completion of the project, additional materials and grading, erosion measures, and idle costs for the contractor. Additional compensation has been requested for the idle equipment and revised completion dates have been set.</t>
  </si>
  <si>
    <t>Environmental</t>
  </si>
  <si>
    <t>The main problem themes identified are delays in establishing permanent vegetation, insufficient time for vegetation establishment, unfavorable weather conditions, and contractor compensation issues. These issues have caused delays in completing the contract and meeting erosion control requirements. Additional drainage infrastructure and wildlife nesting have also caused delays. Recommendations include adding 180 days to the original completion date and granting time for the contractor to attain 80% permanent cover.</t>
  </si>
  <si>
    <t>Roadway Design</t>
  </si>
  <si>
    <t>The main problem themes identified include non-compliance with paving regulations, drainage issues, delays in contract completion, poor quality materials, design issues, plan errors, utility relocations, material shortages, scheduling issues, guardrail installation and removal, and lack of ADA compliance. These issues have caused extra work, delays, and additional costs for the contractor.</t>
  </si>
  <si>
    <t>Geotechnical Design</t>
  </si>
  <si>
    <t>The main problem themes identified include continuous maintenance due to severe weather damage, delays in construction due to various issues such as high-water levels and unexpected subsurface conditions, poor quality materials, and the need for shoring to prevent erosion and exposure of graves during excavation. Solutions include using sheet piling as coffer dams, improving material quality, and extending contract completion dates.</t>
  </si>
  <si>
    <t>Hydraulic Design</t>
  </si>
  <si>
    <t>The main problem themes identified in the summary include drainage issues, delays in acquiring materials, additional work required by environmental officers, obstruction of work by other projects, collapsed drainage structures, and missing line items in the contract. These issues have caused delays and extra work for the contractor, and in some cases, compensation is required for additional materials or work not included in the original contract.</t>
  </si>
  <si>
    <t>Structural Design</t>
  </si>
  <si>
    <t>The main problem themes identified in the project include scope changes, manufacturing issues, delays due to unforeseen circumstances, errors in plans and specifications, and additional costs incurred for materials and labor. The contractor was not at fault for some of the issues, but improvements in manufacturing and planning processes are needed to prevent future problems.</t>
  </si>
  <si>
    <t>Traffic Design</t>
  </si>
  <si>
    <t>The main problem themes identified include non-uniform and unsymmetrical pavement markings, incorrect striping on roads, incomplete permanent pavement markings, sight distance design issues, delay in approval of installations, inadequate pavement markings, and the use of non-ADA compliant material. Low visibility of crosswalks and temporary paint required additional measures, and missing line items caused compensation issues.</t>
  </si>
  <si>
    <t>Traffic Control &amp; Staging</t>
  </si>
  <si>
    <t>The main problem themes identified are railroad delays, specifically related to flagging, obtaining a flagger, and coordinating with the railroad. Additionally, there were issues with overlooked work zone signs, modifying barricades, and safety concerns related to the absence of Truck Mounted Attenuators. Payment for railroad inspectors and compensation for delays were also problematic.</t>
  </si>
  <si>
    <t>Design/Plan Issues for Supplemental Agreements (1)</t>
  </si>
  <si>
    <t>NA</t>
  </si>
  <si>
    <t>The main problem themes identified include severe potholes on roads, overrun of contract quantities, inadequate guardrail protection, deteriorating pavement, inconsistent asphalt grades, missing line items in the contract, and the need for additional compensation for extra work and materials. Other issues include inadequate tie downs, insufficient guardrail coverage, and the need for additional asphalt surface treatment. The solutions involve creating supplemental agreements, establishing unit prices, and providing compensation for extra work and materials.</t>
  </si>
  <si>
    <t>The main problem themes identified include insufficient drainage causing issues with truck traffic, uncontrollable high-water levels, lack of proper drainage and uneven pavement in proposed roundabouts, drainage concerns on bridge shoulders, availability issues with Ductile Iron pipe, and the need for additional drainage work including masonry structures, HDPE pipes, concrete islands, borrow excavation, rip rap, seeding and mulching, flaggers, and temporary traffic control. There are also issues with existing pipes, catch basins, and drainage structures that require repair or replacement, as well as the need for erosion control measures such as wattles and turbidity curtains. Some items were omitted from the original contract, requiring supplemental agreements for compensation and additional work.</t>
  </si>
  <si>
    <t>The main problem themes identified include missing line items in the contract for necessary work, inadequate pavement markings, insufficient compensation for additional work, damaged or missing equipment, and safety concerns. Solutions include establishing pricing for additional work items, revising plans to account for traffic, compensating for necessary equipment and materials, and installing new pavement markings and safety features.</t>
  </si>
  <si>
    <t>The main problem themes identified in the text include slope failure, contaminated soil, unexpected rock, poor soil conditions, erosion issues, inadequate contract planning, omission of payment for necessary materials, unstable toe of slope, and lack of established line items for necessary work. Solutions include compensation for necessary materials and labor, installation of geotextile fabric and rip rap, and additional mobilization for necessary work.</t>
  </si>
  <si>
    <t>The main problem themes identified in the summary include the need for portable changeable message signs, type E sign erection, removal and relocation, U-channel support disposal, and 3-lb steel U-channel supports. There is also a lack of compensation for various traffic control measures, such as flaggers, law enforcement, and temporary traffic control devices. Additionally, there are issues with plan omissions, conflicting pavement markings, and the need for additional safety measures.</t>
  </si>
  <si>
    <t>The main problem themes identified include utility conflicts, need for compensation for extra work and materials, incorrect or omitted information on plans, damage to existing infrastructure, and delays in utility relocations. These issues involve water and sewer line relocation, fire hydrant and meter adjustments, manhole and valve adjustments, and exploratory excavation to locate utilities. Supplemental agreements and compensation are necessary to address these problems.</t>
  </si>
  <si>
    <t>The main problem themes identified in the summary include bridge approach paving, overstresses in spans, concrete slab failure, missing bridge items, compensation for additional work and materials, plan errors, guardrail installation, and structural deficiencies. These issues resulted in delays, increased material costs, and the need for supplemental agreements to address the additional work and compensation.</t>
  </si>
  <si>
    <t>The main problem themes identified in the summary include: trees marked for removal instead of saving, asbestos removal, lack of permanent vegetation establishment, insufficient vegetative coverage, damaged asphalt and vegetation, missing line items in the contract, and non-native plant material. These issues require additional work and compensation to ensure compliance with regulations and project specifications.</t>
  </si>
  <si>
    <t>(1) Based on newer data (2021 to 2023)</t>
  </si>
  <si>
    <t>Cost</t>
  </si>
  <si>
    <t>Time</t>
  </si>
  <si>
    <t>Claims (mostly time granted)</t>
  </si>
  <si>
    <t>Supplemental Agreements (mostly cost granted)</t>
  </si>
  <si>
    <t>The main problem themes identified in the summary include material acquisition delays, time-limited material cost escalation adjustments, missing line items in contracts, additional work requested, and extensions of maps causing overruns in contract amounts. Other issues include damage to structures, equipment mobilization, and traffic control.</t>
  </si>
  <si>
    <t>4a. -- Table 3
Claims - Appalachian Regional Commission</t>
  </si>
  <si>
    <t>4a. -- Table 1
Claims - Appalachian Regional Commission</t>
  </si>
  <si>
    <t>4a. -- Table 2
"Design/Plan Issues" Category (RBS) (1)</t>
  </si>
  <si>
    <t>% (Design/Plan Issues)</t>
  </si>
  <si>
    <t>Roadway Design – vertical/horizontal alignment, earthwork, pavement, grade, etc.</t>
  </si>
  <si>
    <t>Hydraulic Design – flow control, criteria changes, drainage, irrigation, system design, etc.</t>
  </si>
  <si>
    <t>Environmental – vegetation plans, habitat mitigation, etc.</t>
  </si>
  <si>
    <t>Traffic Design – ITS, illumination, signals, intersections, roadway signs, safety (concrete island, sight distance, etc.).</t>
  </si>
  <si>
    <t>Structural Design – bridge superstructure, bridge substructure, etc.</t>
  </si>
  <si>
    <t>Geotechnical Design – foundations, retaining walls, pile driving, etc.</t>
  </si>
  <si>
    <t>Utility – design, as-builts, etc.</t>
  </si>
  <si>
    <t>Traffic Control &amp; Staging – Maintenance of Traffic, Work Zone Traffic Control, etc.</t>
  </si>
  <si>
    <t>Unspecified</t>
  </si>
  <si>
    <t xml:space="preserve">     (1) Based on WSDOT's Risk Breakdown Structure</t>
  </si>
  <si>
    <t>4b. -- Table 3
Supplemental Agreements (Appalachian Regional Commission)</t>
  </si>
  <si>
    <t>4b. -- Table 1
Supplemental Agreements (Appalachian Regional Commission)</t>
  </si>
  <si>
    <t>Specific Cause</t>
  </si>
  <si>
    <t>4b. -- Table 2
Supplemental Agreements (Appalachian Regional Commission)</t>
  </si>
  <si>
    <t>Pavement</t>
  </si>
  <si>
    <t>Finishing and Interior Work</t>
  </si>
  <si>
    <t>Geotechnical</t>
  </si>
  <si>
    <t>Hydraulics</t>
  </si>
  <si>
    <t>TCP (Construction Phase)</t>
  </si>
  <si>
    <t>Contract</t>
  </si>
  <si>
    <t>Procurement</t>
  </si>
  <si>
    <t>Safety</t>
  </si>
  <si>
    <t>Structural</t>
  </si>
  <si>
    <t>Traffic Control Systems (Except Pavement Markings)</t>
  </si>
  <si>
    <t>Roadway Alignment</t>
  </si>
  <si>
    <t>5a. -- Table 3
Claims - Bicycle and Pedestrian</t>
  </si>
  <si>
    <t>5a. -- Table 1
Claims - Bicycle and Pedestrian</t>
  </si>
  <si>
    <t>5a. -- Table 2
"Design/Plan Issues" Category (RBS) (1)</t>
  </si>
  <si>
    <t>5b. -- Table 3
Supplemental Agreements (SA-Bicycle and Pedestrian)</t>
  </si>
  <si>
    <t>5b. -- Table 1
Supplemental Agreements (SA-Bicycle and Pedestrian)</t>
  </si>
  <si>
    <t>5b. -- Table 2
Supplemental Agreements (SA-Bicycle and Pedestrian)</t>
  </si>
  <si>
    <t>Risk Area</t>
  </si>
  <si>
    <t>Traffic Control Systems (pavement Markings)</t>
  </si>
  <si>
    <t>Railroad</t>
  </si>
  <si>
    <t>Schedule</t>
  </si>
  <si>
    <t>Survey</t>
  </si>
  <si>
    <t>6a. -- Table 3
Claims - Bridge Replacement</t>
  </si>
  <si>
    <t>6a. -- Table 1
Claims - Bridge Replacement</t>
  </si>
  <si>
    <t>SC-GC Ratio</t>
  </si>
  <si>
    <t>6a. -- Table 2
"Design/Plan Issues" Category (RBS) (1)</t>
  </si>
  <si>
    <t>6b. --  Table 3
Supplemental Agreements (Bridge Replacement)</t>
  </si>
  <si>
    <t>6b. -- Table 1
Supplemental Agreements (Bridge Replacement)</t>
  </si>
  <si>
    <t>6b. --Table 2
Supplemental Agreements (Bridge Replacement)</t>
  </si>
  <si>
    <t>Corridor/Traffic Design</t>
  </si>
  <si>
    <t>Security/Protection</t>
  </si>
  <si>
    <t>7a. -- Table 3
Claims - Ferry</t>
  </si>
  <si>
    <t>7a. -- Table 1
Claims - Ferry</t>
  </si>
  <si>
    <t>7a. -- Table 2
"Design/Plan Issues" Category (RBS) (1)</t>
  </si>
  <si>
    <t>7b. -- Table 3
Supplemental Agreements (Ferry)</t>
  </si>
  <si>
    <t>7b. -- Table 1
Supplemental Agreements (Ferry)</t>
  </si>
  <si>
    <t>7b. -- Table 2
Supplemental Agreements (Ferry)</t>
  </si>
  <si>
    <t>8a. --  Table 3
Claims - Highway Safety</t>
  </si>
  <si>
    <t>8a. -- Table 1
Claims - Highway Safety</t>
  </si>
  <si>
    <t>Table 2
"Design/Plan Issues" Category (RBS) (1)</t>
  </si>
  <si>
    <t>8b. -- Table 3
Supplemental Agreements (Highway Safety)</t>
  </si>
  <si>
    <t>8b. -- Table 1
Supplemental Agreements (Highway Safety)</t>
  </si>
  <si>
    <t>8b. -- Table 2
Supplemental Agreements (Highway Safety)</t>
  </si>
  <si>
    <t>9a. -- Table 3
Claims - Interstate</t>
  </si>
  <si>
    <t>9a. -- Table 1
Claims - Interstate</t>
  </si>
  <si>
    <t>9a. -- Table 2
"Design/Plan Issues" Category (RBS) (1)</t>
  </si>
  <si>
    <t>9b. -- Table 3
Supplemental Agreements (Interstate)</t>
  </si>
  <si>
    <t>9b. -- Table 1
Supplemental Agreements (Interstate)</t>
  </si>
  <si>
    <t>9b. -- Table 2
Supplemental Agreements (Interstate)</t>
  </si>
  <si>
    <t>10a. -- Table 3
Claims - Other</t>
  </si>
  <si>
    <t>10a. -- Table 1
Claims - Other</t>
  </si>
  <si>
    <t>10a. -- Table 2
"Design/Plan Issues" Category (RBS) (1)</t>
  </si>
  <si>
    <t>10b. -- Table 3
Supplemental Agreements (Other)</t>
  </si>
  <si>
    <t>10b. -- Table 1
Supplemental Agreements (Other)</t>
  </si>
  <si>
    <t>10b. -- Table 2
Supplemental Agreements (Other)</t>
  </si>
  <si>
    <t>11a. -- Table 3
Claims - Rail</t>
  </si>
  <si>
    <t>11a. -- Table 1
Claims - Rail</t>
  </si>
  <si>
    <t>11a. -- Table 2
"Design/Plan Issues" Category (RBS) (1)</t>
  </si>
  <si>
    <t>11b. -- Table 3
Supplemental Agreements (Rail)</t>
  </si>
  <si>
    <t>11b. -- Table 1
Supplemental Agreements (Rail)</t>
  </si>
  <si>
    <t>11b. -- Table 2
Supplemental Agreements (Rail)</t>
  </si>
  <si>
    <t>12a. -- Table 3
Claims - Railroad - Highway Crossings</t>
  </si>
  <si>
    <t>12a. -- Table 1
Claims - Railroad - Highway Crossings</t>
  </si>
  <si>
    <t>12a. -- Table 2
"Design/Plan Issues" Category (RBS) (1)</t>
  </si>
  <si>
    <t>No Design/Plan Issues</t>
  </si>
  <si>
    <t>12b. -- Table 3
Supplemental Agreements (Railroad - Highway Crossings)</t>
  </si>
  <si>
    <t>12b. -- Table 1
Supplemental Agreements (Railroad - Highway Crossings)</t>
  </si>
  <si>
    <t>12b. -- Table 2
Supplemental Agreements (Railroad - Highway Crossings)</t>
  </si>
  <si>
    <t>13a. -- Table 3
Claims - Rest Area</t>
  </si>
  <si>
    <t>13a. -- Table 1
Claims - Rest Area</t>
  </si>
  <si>
    <t>13a. -- Table 2
"Design/Plan Issues" Category (RBS) (1)</t>
  </si>
  <si>
    <t>13b. -- Table 3
Supplemental Agreements (Rest Area)</t>
  </si>
  <si>
    <t>13b. -- Table 1
Supplemental Agreements (Rest Area)</t>
  </si>
  <si>
    <t>13b. -- Table 2
Supplemental Agreements (Rest Area)</t>
  </si>
  <si>
    <t>14a. -- Table 3
Claims - Rural</t>
  </si>
  <si>
    <t>14a. -- Table 1
Claims - Rural</t>
  </si>
  <si>
    <t>14a. -- Table 2
"Design/Plan Issues" Category (RBS) (1)</t>
  </si>
  <si>
    <t>14b. -- Table 3
Supplemental Agreements (Rural)</t>
  </si>
  <si>
    <t>14b. -- Table 1
Supplemental Agreements (Rural)</t>
  </si>
  <si>
    <t>14b. -- Table 2
Supplemental Agreements (Rural)</t>
  </si>
  <si>
    <t>15a. -- Table 3
Claims - Safe Routes to School</t>
  </si>
  <si>
    <t>15a. -- Table 1
Claims - Safe Routes to School</t>
  </si>
  <si>
    <t>15a. -- Table 2
"Design/Plan Issues" Category (RBS) (1)</t>
  </si>
  <si>
    <t>15b. -- Table 3
Supplemental Agreements (Safe Routes to School)</t>
  </si>
  <si>
    <t>15b. -- Table 1
Supplemental Agreements (Safe Routes to School)</t>
  </si>
  <si>
    <t>15b. -- Table 2
Supplemental Agreements (Safe Routes to School)</t>
  </si>
  <si>
    <t>16a. -- Table 3
Claims - Urban</t>
  </si>
  <si>
    <t>16a. -- Table 1
Claims - Urban</t>
  </si>
  <si>
    <t>16a. -- Table 2
"Design/Plan Issues" Category (RBS) (1)</t>
  </si>
  <si>
    <t>16b. -- Table 3
Supplemental Agreements (Urban)</t>
  </si>
  <si>
    <t>16b. -- Table 1
Supplemental Agreements (Urban)</t>
  </si>
  <si>
    <t>16b. -- Table 2
Supplemental Agreements (Urban)</t>
  </si>
  <si>
    <t>Roadway Risk Mitigation Strategies</t>
  </si>
  <si>
    <t>Key Question(s):</t>
  </si>
  <si>
    <t xml:space="preserve">Is extra work required for the Corps of Engineers to provide technical data? </t>
  </si>
  <si>
    <t>Has the NC Department of Environmental Quality approved the land quality of the pits?</t>
  </si>
  <si>
    <t>Have land costs been considered properly in the estimates?</t>
  </si>
  <si>
    <t>Are high voltage lines present in the borrow pit area, which could lead to the possibility of less efficient hauling of unclassified excavation materials?</t>
  </si>
  <si>
    <t>Has sufficient time been scheduled for the establishment of vegetation for the waste pit to avoid final acceptance delays by the NC Department of Natural Resources?</t>
  </si>
  <si>
    <t>Will the contractor need to perform an environmental impact study as a prerequisite for reimbursement?</t>
  </si>
  <si>
    <t>Mitigation Strategies:</t>
  </si>
  <si>
    <t>Obtain written approval from local authorities for use of the proposed site.</t>
  </si>
  <si>
    <t>Undertake a preliminary site assessment prior to excavation work.</t>
  </si>
  <si>
    <t>Confirm the extent and quality of the materials within the proposed site by drilling boreholes and/or excavating test pits.</t>
  </si>
  <si>
    <t>Ensure that high voltage lines will not interfere with hauling operations.</t>
  </si>
  <si>
    <t>Are subgrade properties that could impact future pavement performance adequately understood?</t>
  </si>
  <si>
    <t>Understand the soil properties, proper grading practices, and quality control testing requirements to achieve a high-quality subgrade.</t>
  </si>
  <si>
    <t>Determine the non-uniform geotechnical conditions throughout the pavement that could contribute to local permanent deformation.</t>
  </si>
  <si>
    <t>Conduct a geotechnical study to evaluate specific problems (e.g., excessive subgrade rutting, aggregate contamination or degeneration, subgrade pumping, poor drainage, frost action, and/or swelling soil) and recommend procedures to mitigate potential problems.</t>
  </si>
  <si>
    <t>Test the soil to determine the bearing capacity that relates to moisture and density information, as the pavement and designed base course thickness depend on the resultant subgrade strength.</t>
  </si>
  <si>
    <t>Perform quality control and quality assurance testing and compare actual performance with predicted performance.</t>
  </si>
  <si>
    <t>Key Questions:</t>
  </si>
  <si>
    <t>Have frames, pipes, and boxes been designed properly?</t>
  </si>
  <si>
    <t>Have appropriate grates been considered for the intended use of the roadway (e.g., bicycle traffic)?</t>
  </si>
  <si>
    <t>Ensure that pipe ends, culvert wing walls, and headwalls adjacent to the roadway do not extend past the surrounding ground.</t>
  </si>
  <si>
    <t>Install a grated inlet to prevent water ponding at access points.</t>
  </si>
  <si>
    <t>Install flexible lining for ditches with heavy runoff.</t>
  </si>
  <si>
    <t>Install safe bicycle grates when expecting bicycle traffic.</t>
  </si>
  <si>
    <t>Clean the ditches regularly to prevent silting and forcing water back onto the roadway surface or into the sub-base of the pavement.</t>
  </si>
  <si>
    <t>Restore eroded and silted areas around barrier posts, breakaway sign supports, and highway light supports to the desired ground level, and seed those areas. If the area continues to erode, install bituminous overlays.</t>
  </si>
  <si>
    <t>Have probable sources of surveying errors been considered?</t>
  </si>
  <si>
    <t>Has the survey equipment been maintained and calibrated properly?</t>
  </si>
  <si>
    <t>Use a terrestrial laser scanner (TLS) to create 3D site models.</t>
  </si>
  <si>
    <t>Maintain routine care of equipment.</t>
  </si>
  <si>
    <t>Acclimatize the survey instruments to outside conditions prior to final setup in cold or hot weather when using vehicle climate control.</t>
  </si>
  <si>
    <t>Use mapping grade receivers to export collected data to an external database, such as a geographical information system (GIS).</t>
  </si>
  <si>
    <t>Before commencing a GPS project, obtain the latest versions of all software, adjust all tribraches, and visually check all cables and connections.</t>
  </si>
  <si>
    <t>Employ electronic distance measuring instruments, such as total stations.</t>
  </si>
  <si>
    <t>Use hand levels for the quick location of turn and instrument points and conduct elevation checks during grading operations.</t>
  </si>
  <si>
    <t>Use digital levels for all surveys that require elevations.</t>
  </si>
  <si>
    <t>Analyze traverse closure errors to identify and mitigate specific types of error.</t>
  </si>
  <si>
    <t>Use sight distances that best fit the terrain and are most comfortable for the instrument operator. Sight distances should not exceed 200 ft (60 m).</t>
  </si>
  <si>
    <t>Set benchmarks prior to or during leveling. Check for all found monuments that are to be incorporated in the level line for stability.</t>
  </si>
  <si>
    <t>Driveway Issues</t>
  </si>
  <si>
    <t>Have all driveways been identified and taken into account for roadway construction?</t>
  </si>
  <si>
    <t>Has the possibility of driveway flooding been considered? From roadside ditch? From nearby stream?</t>
  </si>
  <si>
    <t>Using eco-friendly permeable pavers, such as TRUEGRID© pavers, to help solve flooded driveway problems.</t>
  </si>
  <si>
    <t>Implement seal-coating, a cost-saving preventive maintenance process that can slow the natural degradation process.</t>
  </si>
  <si>
    <t>Prevent future root intrusion by installing a root barrier between the planted area and asphalt surface.</t>
  </si>
  <si>
    <t>Install a transition mill and asphalt overlay.</t>
  </si>
  <si>
    <t>Install a modified concrete base where a high water table affects the surface or inadequate installation results in base failure.</t>
  </si>
  <si>
    <t>Poorly Timed Installation of Pavement Markings</t>
  </si>
  <si>
    <t>Does the schedule accommodate the properly timed installation of pavement and markings?</t>
  </si>
  <si>
    <t>Ensure that activities such as the paving and installation of thermal markings are scheduled during appropriate times of the year. For example, the installation of thermoplastic pavement markings requires warm temperatures to establish proper bonding to the pavement surface.</t>
  </si>
  <si>
    <t>Inadequate Planning for Signage and Signalization</t>
  </si>
  <si>
    <t>Are there any aerial utility conflicts that could affect the installation of overhead signs?</t>
  </si>
  <si>
    <t>Have signage plans been reviewed and do they include all necessary dimensions?</t>
  </si>
  <si>
    <t>Have power requirements for overhead sign structures and sources been identified to reduce the chance of delay?</t>
  </si>
  <si>
    <t>Has sufficient ROW been acquired for the installation of signs?</t>
  </si>
  <si>
    <t>Check for all issues that pertain to the installation of overhead signs (e.g., utility conflicts, power availability, and dimensions).</t>
  </si>
  <si>
    <t>Install lighting along horizontal curves or segments of high-speed rural roadways that have narrow lanes and/or shoulders and a history of lane departure crashes.</t>
  </si>
  <si>
    <t>Install roadside delineators to help drivers see changes in the roadway geometry.</t>
  </si>
  <si>
    <t>Install signs to warn drivers of an upcoming change in lane width.</t>
  </si>
  <si>
    <t>Revisions to Project Limits</t>
  </si>
  <si>
    <t>Have project limits been extended beyond the study area?</t>
  </si>
  <si>
    <t>Are the Location and Surveys (L&amp;S) and Photogrammetry Units aware of the project’s mapping and surveying needs?</t>
  </si>
  <si>
    <t>How likely is it that project limits will change?</t>
  </si>
  <si>
    <t>When is the let date?</t>
  </si>
  <si>
    <t>When is the final survey date?</t>
  </si>
  <si>
    <t>Communicate with planning staff and the Environmental Analysis Unit regarding any revisions to project limits.</t>
  </si>
  <si>
    <t>Reach out to the L&amp;S and Photogrammetry Units as soon as possible. Mapping during the leaf off-season (mid-December to mid-April) maximizes ground coverage.</t>
  </si>
  <si>
    <t>Provide project limits information to the Photogrammetry Unit in good time for the Photogrammetry Unit to plan flights.</t>
  </si>
  <si>
    <t>If limits are likely to be changed, then the Photogrammetry Unit can acquire additional imagery during the leaf off-season to reduce the risk of project delays or increase the cost of final surveys.</t>
  </si>
  <si>
    <t>Because the let date typically determines when final surveys are due, be aware that it is a key date when determining the date for the Photogrammetry Unit to begin mapping.</t>
  </si>
  <si>
    <t>Be aware that the date for the final surveys typically determines when shell mapping by the Photogrammetry Unit is due to the L&amp;S Unit.</t>
  </si>
  <si>
    <t>Inadequate Vegetation/Revegetation Plans</t>
  </si>
  <si>
    <t>Has a suitable vegetation/revegetation plan been developed?</t>
  </si>
  <si>
    <t>Is the schedule favorable to achieve permanent vegetation (considering time of year and weather conditions)?</t>
  </si>
  <si>
    <t>Enlist experts from natural resource disciplines (e.g., botany, plant genetics, horticulture, etc.) to help with revegetation planning.</t>
  </si>
  <si>
    <t>Incorporate revegetation planning early in the road project development process to benefit project coordination, schedule, and budget.</t>
  </si>
  <si>
    <t>Define appropriate roles to help the designer coordinate work with appropriate personnel, follow protocols, and avoid duplicating efforts.</t>
  </si>
  <si>
    <t>Ensure that the designer is the coordinator of the technical and organizational aspects of the revegetation project to enhance project quality and efficiency.</t>
  </si>
  <si>
    <t>Prior to vegetation design, understand any new road alignments or major road widenings, which often involves extensive study of functional, cultural, environmental, and aesthetic issues.</t>
  </si>
  <si>
    <t>Slope and Embankment Issues</t>
  </si>
  <si>
    <t>Has the quantity of required embankment materials been checked?</t>
  </si>
  <si>
    <t>Is additional work required to control the erosion of existing channels, greenway trails, slopes, and base ditches?</t>
  </si>
  <si>
    <t>Verify the estimated quantity of embankment materials.</t>
  </si>
  <si>
    <t>Check for additional erosion control requirements that may be needed for this project.</t>
  </si>
  <si>
    <t>Inadequate Traffic Control</t>
  </si>
  <si>
    <t>Will high-volume traffic result in the suspension of work?</t>
  </si>
  <si>
    <t>Is additional work required for lane closures and movable concrete barriers?</t>
  </si>
  <si>
    <t xml:space="preserve">Is temporary shoring required for the control of traffic through the project site? </t>
  </si>
  <si>
    <t>Reduce project impacts on motorists and improve safety by implementing efficient and effective project phasing, construction sequencing, and control of traffic through the work zone.</t>
  </si>
  <si>
    <t>Develop a traffic control plan to minimize traffic disruption and eliminate safety hazards typically associated with work zones.</t>
  </si>
  <si>
    <t>Select pavement treatments, traffic management approaches, and contracting methods that will accelerate the work and minimize traffic disruption.</t>
  </si>
  <si>
    <t>Select strategies for high-volume traffic conditions that require construction knowledge and experience input to ensure that each strategy is constructible and cost-effective, minimizes traffic delays, and provides a safe environment for workers and the traveling public.</t>
  </si>
  <si>
    <t>Use a process modeling technique to formalize and structure the maintenance repair and rehabilitation (MRR) strategy selection.</t>
  </si>
  <si>
    <t>Use Quick Zone, which is a traffic impact analysis spreadsheet-based tool that can be used for work zone delay estimation. Quick Zone is a tool being developed under the Strategic Work-Zone Analysis Tools (SWAT) program at the Federal Highway Administration’s Turner-Fairbanks Highway Research Center.</t>
  </si>
  <si>
    <t>Install intelligent traffic systems with changeable message signs to provide real-time traffic information for drivers.</t>
  </si>
  <si>
    <t>Segment full closures (4.8 km to 8 km in length) in one lane direction from one major ramp to another off-ramp during weekends and late weeknight hours.</t>
  </si>
  <si>
    <t>Use media to inform the public about the project.</t>
  </si>
  <si>
    <t>Analyze traffic alternatives and perform constructability reviews. These two distinct sub-steps should be iterative and include a collaborative effort among traffic engineers, construction engineers, constructability experts, project engineers, pavement engineers, and, as necessary, public information staff.</t>
  </si>
  <si>
    <t>Coordinate tools and integrate construction staging and maintenance of traffic via multidisciplinary reviews.</t>
  </si>
  <si>
    <t>Use appropriate road closure techniques, including directional closures, crossovers, reduced lane width, and temporary widening within existing right-of-way.</t>
  </si>
  <si>
    <t>Do not set the design basis too early in the project development process to avoid suboptimal solutions for handling traffic.</t>
  </si>
  <si>
    <t>Right-of-Way Risk Mitigation Strategies</t>
  </si>
  <si>
    <t>How much will be paid for the land ultimately?</t>
  </si>
  <si>
    <t>How many properties will need to be condemned? Rule of thumb: 1/3 of properties will experience a claim (settle for a higher price or condemnation).</t>
  </si>
  <si>
    <t>Involve ROW Unit early (pre-STIP is preferred).</t>
  </si>
  <si>
    <t>Consider ROW costs carefully in the risk mitigation strategy approach.</t>
  </si>
  <si>
    <t>Use the Utility lead to provide early coordination with utility owner. Consider 2- to 4-year lead time for utilities.</t>
  </si>
  <si>
    <t>Implement a ‘right size’ resource assignment, as bigger projects require larger, more experienced consulting firms to assist with ROW analysis than smaller projects.</t>
  </si>
  <si>
    <t>Implement an early acquisition program.</t>
  </si>
  <si>
    <t>Establish early involvement and relationship building with property owner(s) (i.e., hold an adequate number of public hearings).</t>
  </si>
  <si>
    <t>Insufficient ROW leading to possible utility relocation delays, redesign to accommodate existing easement, and/or purchase of additional easement</t>
  </si>
  <si>
    <t>Is the ROW too close to a structure or construction?</t>
  </si>
  <si>
    <t>Is the ROW sufficient for temporary work zones, bridges, signage, and detours?</t>
  </si>
  <si>
    <t>Is the ROW adequate to avoid utility encroachments?</t>
  </si>
  <si>
    <t>Is the ROW sufficient for temporary work?</t>
  </si>
  <si>
    <t>Show correct existing ROW dimensions on the plans for ROW acquisition.</t>
  </si>
  <si>
    <t>Confirm existing ROW dimensions throughout the entire project.</t>
  </si>
  <si>
    <t>Consider changing the design to avoid high-risk locations.</t>
  </si>
  <si>
    <t>Acquire ROW with future consideration for widening, improvements, and/or reconstruction to add additional lanes.</t>
  </si>
  <si>
    <t>Are gas stations, parking lots, septic systems, and utilities (e.g., power and telecom) present in the ROW?</t>
  </si>
  <si>
    <t>Conduct project inspections and take notes to identify issues such as “utility pole in the parking lot”.</t>
  </si>
  <si>
    <t>Ensure adequate easement (consider temporary work zones, including traffic shifts, temporary bridges, signage, and utilities).</t>
  </si>
  <si>
    <t>Consider making minor design changes to the grade or alignment to accommodate a utility relocation.</t>
  </si>
  <si>
    <t>Hold utility relocation coordination meetings on an annual basis.</t>
  </si>
  <si>
    <t>Provide notice and request that the utility company relocate the utility as soon as the need is determined.</t>
  </si>
  <si>
    <t>Contamination within ROW</t>
  </si>
  <si>
    <t>Is there contamination (soil, asbestos, water, etc.) in the ROW that requires remediation?</t>
  </si>
  <si>
    <t>Clearly understand the nature of contaminants that require remediation.</t>
  </si>
  <si>
    <t>Provide cap protection by interrupting an exposure pathway or controlling contaminant movement.</t>
  </si>
  <si>
    <t>Allow contractors to inspect buildings for asbestos and/or other contaminants and perform remediation work.</t>
  </si>
  <si>
    <t>Is a gravesite or other unknown condition in the ROW that will need to be addressed?</t>
  </si>
  <si>
    <t>Consider in the estimate possible public concerns and possible litigation due to unforeseen ROW risks.</t>
  </si>
  <si>
    <t>Ensure coordination between the NCDOT and the utility company regarding the control of ROW.</t>
  </si>
  <si>
    <t>Have the contractor communicate all changes in the original construction schedule to the local government and all other affected stakeholders.</t>
  </si>
  <si>
    <t>Develop a plan of action if unforeseen circumstances occur.</t>
  </si>
  <si>
    <t>Inaccurate ROW estimate</t>
  </si>
  <si>
    <t>Is the ROW estimate reasonable for this project?</t>
  </si>
  <si>
    <t>Have all costs been considered in the ROW estimate?</t>
  </si>
  <si>
    <t>Consider having a third party review the estimate.</t>
  </si>
  <si>
    <t>Update ROW costs throughout the preconstruction stages, including all possible costs (e.g., costs associated with land acquisition or easement rights, relocation, asbestos abatement and demolition, consultant fees, and condemnation).</t>
  </si>
  <si>
    <t>Involve the Photogrammetry Unit to help create more accurate ROW estimates through GIS software and parcel data from NC One Map.</t>
  </si>
  <si>
    <t>How many parcels of land shall be purchased?</t>
  </si>
  <si>
    <t>What is the project delivery approach (design-bid-build, design-build, etc.)?</t>
  </si>
  <si>
    <t>Increase cost estimate contingency for larger projects (&gt; 40 parcels), as estimation accuracy decreases for larger projects. (Note that estimating ROW costs for small and medium-sized projects, i.e., 10 to 40 parcels, is less of an issue.)</t>
  </si>
  <si>
    <t>Structures Risk Mitigation Strategies</t>
  </si>
  <si>
    <t>Are lift bents properly designed?</t>
  </si>
  <si>
    <t>Review and check the plans for completeness and accuracy with regard to lift bents.</t>
  </si>
  <si>
    <t>Have plans been reviewed to verify deck steel and dowels?</t>
  </si>
  <si>
    <t>Are expansion/contraction joints shown on the plans?</t>
  </si>
  <si>
    <t>Is additional epoxy-coated rebar required in the design that is not shown in the plans?</t>
  </si>
  <si>
    <t>Are all guardrails included in the design?</t>
  </si>
  <si>
    <t>Review and check the plans for completeness and accuracy with regard to deck steel and dowels, expansion/contraction joints, epoxy-coated rebar, and guardrails.</t>
  </si>
  <si>
    <t>Provide a detailed plan view and standard drawings for the various design elements of the bridge that include all important information.</t>
  </si>
  <si>
    <t>Ensure that the bridge designer works with the Road Design Section to ensure compatibility between the guardrail-to-bridge-to-rail transition and the site.</t>
  </si>
  <si>
    <t>Have pile cut-off elevations been checked?</t>
  </si>
  <si>
    <t>Does the pile design meet sufficient bearing load criteria?</t>
  </si>
  <si>
    <t>Have natural and manmade objects been investigated for their possible interference with drilled shafts or piling operations?</t>
  </si>
  <si>
    <t>Are soil nails sufficient in terms of number and type in the design?</t>
  </si>
  <si>
    <t>Understand the environmental, thermal, and loading conditions that are expected during the life of the proposed bridge.</t>
  </si>
  <si>
    <t>Require close coordination between the Geotechnical Design Section (GDS) and the design team.</t>
  </si>
  <si>
    <t>Ask GDS personnel to develop a soil exploration program and prepare a preliminary geotechnical report and bridge geotechnical report.</t>
  </si>
  <si>
    <t>Perform a detailed subsurface soil investigation based on the bridge bent locations and anticipated foundation type after conducting a design field review.</t>
  </si>
  <si>
    <t>Ensure that the drawings show the estimated and minimum pile tip elevations of the structural elements.</t>
  </si>
  <si>
    <t>Examine individual boring logs and plots of the profiles of the various subsurface materials.</t>
  </si>
  <si>
    <t>Has sufficient easement been acquired to avoid utility encroachments and to address temporary construction?</t>
  </si>
  <si>
    <t>Has traffic bearing shoring been considered in the contract?</t>
  </si>
  <si>
    <t>Review and check the plans for completeness and accuracy with regard to traffic bearing shoring and adequate easement for temporary construction.</t>
  </si>
  <si>
    <t>Have all required permits been acquired to ensure continual progress of the project?</t>
  </si>
  <si>
    <t>Has a permit been considered for the possible impact of a stream during the construction phase?</t>
  </si>
  <si>
    <t>Ensure that all necessary permit applications are filed with the appropriate enforcement agencies and that they are filed in good time.</t>
  </si>
  <si>
    <t>Have survey data been verified as they pertain to the location of retaining walls?</t>
  </si>
  <si>
    <t>Review and check the plans for completeness and accuracy with regard to survey data and the location of structures.</t>
  </si>
  <si>
    <t>Utilities Risk Mitigation Strategies</t>
  </si>
  <si>
    <t>What is the best way to reduce utility delays?</t>
  </si>
  <si>
    <t>Establish an appropriate schedule prior to construction. Use a phased contract approach if utilities will not be removed prior to construction.</t>
  </si>
  <si>
    <t>Gather available information and perform preliminary field investigations.</t>
  </si>
  <si>
    <t>Plan utility relocations prior to construction to identify their current location with respect to new utilities to avoid obstructions or constraints.</t>
  </si>
  <si>
    <t>Review relocation plans with utility owners to ensure that the plans meet utility owner requirements.</t>
  </si>
  <si>
    <t>Relocate utilities in advance (by the utility company or one of its prequalified contractors).</t>
  </si>
  <si>
    <t>Avoid relocating existing utilities by redesigning or realigning a proposed structure during the design phase.</t>
  </si>
  <si>
    <t>Conduct utility relocation coordination meetings on a regular basis.</t>
  </si>
  <si>
    <t>Require that utility information is included with all roadway construction plans.</t>
  </si>
  <si>
    <t>Are utilities too close to new construction?</t>
  </si>
  <si>
    <t>Ensure adequate easement to accommodate temporary work zones, including traffic shifts, temporary bridges, signage, etc.</t>
  </si>
  <si>
    <t>Evaluate alternatives for the project and utilities to reduce impacts.</t>
  </si>
  <si>
    <t>Utilities shown in different plan location</t>
  </si>
  <si>
    <t>Are utilities shown correctly in the plans?</t>
  </si>
  <si>
    <t>Review existing utilities records and information.</t>
  </si>
  <si>
    <t>Perform subsurface utility investigation to map utility locations.</t>
  </si>
  <si>
    <t>Conduct contract survey to map utilities, if necessary.</t>
  </si>
  <si>
    <t>Survey and plot above-ground features and connecting points.</t>
  </si>
  <si>
    <t>Create a 3D utility model.</t>
  </si>
  <si>
    <t>Is the discovery of unanticipated utilities possible on this project?</t>
  </si>
  <si>
    <t>Identify unique constraints, such as nearby high voltage lines, specialized equipment or permits, power transmission easements, transcontinental gas lines, complex or phased installation of wet utilities, prior grading work, high water table, and/or contaminated soil.</t>
  </si>
  <si>
    <t>Excavate, if necessary, to expose and survey utilities.</t>
  </si>
  <si>
    <t>Tie-in delays due to existing utilities</t>
  </si>
  <si>
    <t>Are there any tie-ins to existing wet utilities?</t>
  </si>
  <si>
    <t>Identify any possible tie-ins to existing wet utilities in advance and ensure adequate coordination with all appropriate stakeholders (e.g., owners and municipalities).</t>
  </si>
  <si>
    <t>Are there any special requirements when dealing with utilities?</t>
  </si>
  <si>
    <t>Provide a utilities coordinator to be available throughout the project’s lifecycle.</t>
  </si>
  <si>
    <t>Ensure that correct utility boxes are identified in the plans.</t>
  </si>
  <si>
    <t>Locate any underground utilities that are inside the tolerance zone.</t>
  </si>
  <si>
    <t>Damage of new utilities by others</t>
  </si>
  <si>
    <t>What is the best way to mitigate damage to new utilities made by others?</t>
  </si>
  <si>
    <t>Identify potential utility conflicts using a utility conflicts matrix (Clash Detections).</t>
  </si>
  <si>
    <t>Conduct utility impact analysis.</t>
  </si>
  <si>
    <t>Avoid sensitive environmental areas in the design stage of the project.</t>
  </si>
  <si>
    <t>Rail Risk Mitigation Strategies</t>
  </si>
  <si>
    <t>How can the time to establish a railroad agreement be reduced?</t>
  </si>
  <si>
    <t>Ensure early involvement and coordination between the NCDOT and railroad company.</t>
  </si>
  <si>
    <t>Conduct periodic meetings between the NCDOT and railroad company.</t>
  </si>
  <si>
    <t>Consider partnering with the railroad company to streamline the entire process.</t>
  </si>
  <si>
    <t>Develop a master agreement.</t>
  </si>
  <si>
    <t>Identify one NCDOT representative and one railroad company representative as the central points of contact and empower those persons to coordinate highway and railway project issues.</t>
  </si>
  <si>
    <t>Establish a website with ROW requirements that are specific to each railroad company.</t>
  </si>
  <si>
    <t>What are the reasons for any encroachment delays (e.g., RR crossing not finished on time, the need to construct detour tracks to relocate train operations, or removing existing tracks where a new bridge is to be located)?</t>
  </si>
  <si>
    <t>Consider design changes to avoid high-risk locations.</t>
  </si>
  <si>
    <t>Ensure adequate easement when working near railroad property.</t>
  </si>
  <si>
    <t>Use third-party consultants to provide a design review of plan submittals.</t>
  </si>
  <si>
    <t>Update standard bid specifications as they pertain to contractors working in a railway right- of-way.</t>
  </si>
  <si>
    <t>Determine railroad company’s insurance requirements.</t>
  </si>
  <si>
    <t>Have minimum height requirements been considered for structures and overhead utilities?</t>
  </si>
  <si>
    <t>Check with railroad regarding suitable clearance requirements.</t>
  </si>
  <si>
    <t>Railroad company’s specific requirements are more stringent than those of the NCDOT, resulting in extra work</t>
  </si>
  <si>
    <t>Does the railroad company have more stringent requirements than the NCDOT that may impact the project?</t>
  </si>
  <si>
    <t>Allow additional time for setting girders for any structure over railroad tracks.</t>
  </si>
  <si>
    <t>Check with railroad company regarding suitable embankment materials (e.g., broken pavement might not meet the railroad company’s requirements).</t>
  </si>
  <si>
    <t>Is there contaminated soil or other site conditions (e.g., an underground storage tank) that could delay construction?</t>
  </si>
  <si>
    <t>Collect site information from the railroad company to help identify possible unforeseen site conditions.</t>
  </si>
  <si>
    <t>Conduct subsurface investigations during the design phase.</t>
  </si>
  <si>
    <t>Will flagger issues possibly delay construction?</t>
  </si>
  <si>
    <t>Make sure to have right-of-entry permits filed and railway flaggers present during encroachment.</t>
  </si>
  <si>
    <t>Issue a Scope of Work worksheet to document flagging needs and the reimbursement method.</t>
  </si>
  <si>
    <t>Identify one point of contact within the railroad company who is responsible for coordination of flagging.</t>
  </si>
  <si>
    <t>Other Risk Mitigation Strategies</t>
  </si>
  <si>
    <t>Suspension of work due to funding issues</t>
  </si>
  <si>
    <t>Are the cost estimations based on proper assumptions?</t>
  </si>
  <si>
    <t>How should cash flow and cash reserve problems be addressed?</t>
  </si>
  <si>
    <t>Avoid late invoicing.</t>
  </si>
  <si>
    <t>Hire a part-time bookkeeper or financial controller to help balance the workload.</t>
  </si>
  <si>
    <t>Gather detailed financial data to make informed and strategic business decisions.</t>
  </si>
  <si>
    <t>Include price adjustment clauses in the contract.</t>
  </si>
  <si>
    <t>Allow contractors to make a change by requiring a 25% to 50% security deposit to avoid insufficient cash reserves.</t>
  </si>
  <si>
    <t>Consider renegotiating vendor contracts to extend billing cycles or to pay some or all costs after the project is complete.</t>
  </si>
  <si>
    <t>Issues with phased projects</t>
  </si>
  <si>
    <t>Is this project part of a larger phased project?</t>
  </si>
  <si>
    <t>Consider the impacts of completing one portion of the project and not others (e.g., consider potential hydraulic impacts on uncompleted sections).</t>
  </si>
  <si>
    <t>Conflicts with nearby projects</t>
  </si>
  <si>
    <t>What is the best way to settle conflicts with nearby projects?</t>
  </si>
  <si>
    <t>Compromise so that each party’s interests are satisfied to a degree.</t>
  </si>
  <si>
    <t>Solve the underlying problem, not the symptom.</t>
  </si>
  <si>
    <t>Accept risks if they cannot be avoided, transferred, insured, eliminated, controlled, or mitigated.</t>
  </si>
  <si>
    <t>Local tourism activity that may lead to schedule changes</t>
  </si>
  <si>
    <t>Has the tourist season been considered in the project schedule?</t>
  </si>
  <si>
    <t>Consider potential impacts of the tourist season when preparing the construction schedule.</t>
  </si>
  <si>
    <t>Does the NCDOT have the appropriate resources that could impact project performance?</t>
  </si>
  <si>
    <t>Consider hiring temporary staff in areas that may experience a shortage of resources.</t>
  </si>
  <si>
    <t>How are unexpected risks identified in a timely fashion?</t>
  </si>
  <si>
    <t>Use Monte Carlo simulations to review all possible outcomes and probabilities of any given action in response to unexpected situations.</t>
  </si>
  <si>
    <t>Try to identify conditions that are most conducive to detecting risk factors early in the project’s lifecycle.</t>
  </si>
  <si>
    <t>Delay in Receipt of Final Punchlist</t>
  </si>
  <si>
    <t>Right of Entry Acquisition Delays</t>
  </si>
  <si>
    <t>Delay in Receipt of Contract Information and Bonds</t>
  </si>
  <si>
    <t>Wetland Delineation</t>
  </si>
  <si>
    <t xml:space="preserve">The main problem themes identified include delays in project completion due to incomplete previous projects, pandemic-related shutdowns and staffing shortages, delays in material acquisition, waiting for other entities to perform work, scheduling conflicts, delays in final inspection and punch list, and delays in contract execution. There were also delays caused by additional work, equipment malfunctions, and errors in sign fabrication. </t>
  </si>
  <si>
    <t>Expected Cost per claim</t>
  </si>
  <si>
    <t>Average Cost per claim</t>
  </si>
  <si>
    <t>Traffic Control Systems (Pavement Markings)</t>
  </si>
  <si>
    <t>Surveying Errors and Omissions</t>
  </si>
  <si>
    <t>Inadequate Understanding of Site Hydraulic Characteristics</t>
  </si>
  <si>
    <t>Substandard Subgrade Quality</t>
  </si>
  <si>
    <t>Regulatory and Safety Requirements for Borrow and Waste Pits</t>
  </si>
  <si>
    <t>Other Considerations</t>
  </si>
  <si>
    <t>Unforeseen Risks</t>
  </si>
  <si>
    <t>Complex Relocations</t>
  </si>
  <si>
    <t>Land Purchase Delays</t>
  </si>
  <si>
    <t>Bridge Structure Design Errors</t>
  </si>
  <si>
    <t>Deck and Guardrail Omissions and Design Errors</t>
  </si>
  <si>
    <t>Foundation Obstructions and/or Unsuitable Soil</t>
  </si>
  <si>
    <t>Temporary Construction Omissions</t>
  </si>
  <si>
    <t>Untimely or Late Permit Acquisition</t>
  </si>
  <si>
    <t>Surveying Errors</t>
  </si>
  <si>
    <t>Relocation Delays</t>
  </si>
  <si>
    <t>Encroachment on New Construction</t>
  </si>
  <si>
    <t>Unforeseen Utilities</t>
  </si>
  <si>
    <t>Special Utility Requirements</t>
  </si>
  <si>
    <t>Railroad Agreement Delay</t>
  </si>
  <si>
    <t>Right-of-Entry Delay</t>
  </si>
  <si>
    <t>Railroad Bridge Clearance Issues</t>
  </si>
  <si>
    <t>Unforeseen Site Conditions within railway easement</t>
  </si>
  <si>
    <t>Flagger Availability Delay</t>
  </si>
  <si>
    <t>Resource Limitations</t>
  </si>
  <si>
    <t>Unexpected Risks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</si>
</sst>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
    <numFmt numFmtId="165" formatCode="0.0"/>
    <numFmt numFmtId="166" formatCode="0.000"/>
    <numFmt numFmtId="167" formatCode="&quot;$&quot;#,##0.00"/>
    <numFmt numFmtId="168" formatCode="_(&quot;$&quot;* #,##0_);_(&quot;$&quot;* \(#,##0\);_(&quot;$&quot;* &quot;-&quot;??_);_(@_)"/>
  </numFmts>
  <fonts count="36" x14ac:knownFonts="1">
    <font>
      <sz val="11"/>
      <color theme="1"/>
      <name val="Calibri"/>
      <family val="2"/>
      <scheme val="minor"/>
    </font>
    <font>
      <sz val="12"/>
      <color theme="1"/>
      <name val="Times New Roman"/>
      <family val="1"/>
    </font>
    <font>
      <b/>
      <sz val="26"/>
      <color theme="1"/>
      <name val="Times New Roman"/>
      <family val="1"/>
    </font>
    <font>
      <sz val="11"/>
      <color theme="1"/>
      <name val="Calibri"/>
      <family val="2"/>
      <scheme val="minor"/>
    </font>
    <font>
      <b/>
      <sz val="11"/>
      <color theme="1"/>
      <name val="Calibri"/>
      <family val="2"/>
      <scheme val="minor"/>
    </font>
    <font>
      <b/>
      <sz val="24"/>
      <color theme="1"/>
      <name val="Calibri"/>
      <family val="2"/>
      <scheme val="minor"/>
    </font>
    <font>
      <sz val="11"/>
      <color theme="1"/>
      <name val="Times New Roman"/>
      <family val="1"/>
    </font>
    <font>
      <b/>
      <sz val="12"/>
      <color theme="1"/>
      <name val="Times New Roman"/>
      <family val="1"/>
    </font>
    <font>
      <b/>
      <sz val="7"/>
      <color theme="1"/>
      <name val="Times New Roman"/>
      <family val="1"/>
    </font>
    <font>
      <b/>
      <sz val="28"/>
      <color theme="1"/>
      <name val="Times New Roman"/>
      <family val="1"/>
    </font>
    <font>
      <sz val="11"/>
      <color rgb="FF00610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b/>
      <sz val="12"/>
      <color rgb="FF00B050"/>
      <name val="Times New Roman"/>
      <family val="1"/>
    </font>
    <font>
      <b/>
      <sz val="7"/>
      <color rgb="FF00B050"/>
      <name val="Times New Roman"/>
      <family val="1"/>
    </font>
    <font>
      <b/>
      <sz val="12"/>
      <color rgb="FF0070C0"/>
      <name val="Times New Roman"/>
      <family val="1"/>
    </font>
    <font>
      <b/>
      <sz val="7"/>
      <color rgb="FF0070C0"/>
      <name val="Times New Roman"/>
      <family val="1"/>
    </font>
    <font>
      <sz val="11"/>
      <color rgb="FF0070C0"/>
      <name val="Times New Roman"/>
      <family val="1"/>
    </font>
    <font>
      <sz val="11"/>
      <color rgb="FF0070C0"/>
      <name val="Calibri"/>
      <family val="2"/>
      <scheme val="minor"/>
    </font>
    <font>
      <sz val="11"/>
      <color rgb="FF00B050"/>
      <name val="Times New Roman"/>
      <family val="1"/>
    </font>
    <font>
      <u/>
      <sz val="11"/>
      <color theme="10"/>
      <name val="Calibri"/>
      <family val="2"/>
      <scheme val="minor"/>
    </font>
    <font>
      <b/>
      <sz val="12.5"/>
      <color theme="1"/>
      <name val="Calibri"/>
      <family val="2"/>
      <scheme val="minor"/>
    </font>
    <font>
      <sz val="12.5"/>
      <color theme="1"/>
      <name val="Calibri"/>
      <family val="2"/>
      <scheme val="minor"/>
    </font>
    <font>
      <b/>
      <u/>
      <sz val="12.5"/>
      <color theme="10"/>
      <name val="Calibri"/>
      <family val="2"/>
      <scheme val="minor"/>
    </font>
    <font>
      <u/>
      <sz val="20"/>
      <color theme="10"/>
      <name val="Calibri"/>
      <family val="2"/>
      <scheme val="minor"/>
    </font>
    <font>
      <u/>
      <sz val="22"/>
      <color rgb="FF0070C0"/>
      <name val="Calibri"/>
      <family val="2"/>
      <scheme val="minor"/>
    </font>
    <font>
      <u/>
      <sz val="26"/>
      <color rgb="FF0070C0"/>
      <name val="Calibri"/>
      <family val="2"/>
      <scheme val="minor"/>
    </font>
    <font>
      <b/>
      <u/>
      <sz val="12.5"/>
      <color rgb="FF0070C0"/>
      <name val="Calibri"/>
      <family val="2"/>
      <scheme val="minor"/>
    </font>
    <font>
      <b/>
      <sz val="12.5"/>
      <color rgb="FF0070C0"/>
      <name val="Calibri"/>
      <family val="2"/>
      <scheme val="minor"/>
    </font>
    <font>
      <sz val="11"/>
      <color rgb="FFFF0000"/>
      <name val="Calibri"/>
      <family val="2"/>
      <scheme val="minor"/>
    </font>
    <font>
      <b/>
      <sz val="11"/>
      <color rgb="FFFF0000"/>
      <name val="Calibri"/>
      <family val="2"/>
      <scheme val="minor"/>
    </font>
    <font>
      <b/>
      <u/>
      <sz val="12"/>
      <color theme="10"/>
      <name val="Calibri"/>
      <family val="2"/>
      <scheme val="minor"/>
    </font>
  </fonts>
  <fills count="10">
    <fill>
      <patternFill patternType="none"/>
    </fill>
    <fill>
      <patternFill patternType="gray125"/>
    </fill>
    <fill>
      <patternFill patternType="solid">
        <fgColor rgb="FF00B0F0"/>
        <bgColor indexed="64"/>
      </patternFill>
    </fill>
    <fill>
      <patternFill patternType="solid">
        <fgColor theme="4"/>
        <bgColor indexed="64"/>
      </patternFill>
    </fill>
    <fill>
      <patternFill patternType="solid">
        <fgColor theme="4" tint="0.59999389629810485"/>
        <bgColor indexed="64"/>
      </patternFill>
    </fill>
    <fill>
      <patternFill patternType="solid">
        <fgColor theme="6"/>
        <bgColor indexed="64"/>
      </patternFill>
    </fill>
    <fill>
      <patternFill patternType="solid">
        <fgColor theme="2" tint="-0.249977111117893"/>
        <bgColor indexed="64"/>
      </patternFill>
    </fill>
    <fill>
      <patternFill patternType="solid">
        <fgColor rgb="FFC6EFCE"/>
      </patternFill>
    </fill>
    <fill>
      <patternFill patternType="solid">
        <fgColor rgb="FFFFFF00"/>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44" fontId="3" fillId="0" borderId="0" applyFont="0" applyFill="0" applyBorder="0" applyAlignment="0" applyProtection="0"/>
    <xf numFmtId="9" fontId="3" fillId="0" borderId="0" applyFont="0" applyFill="0" applyBorder="0" applyAlignment="0" applyProtection="0"/>
    <xf numFmtId="0" fontId="10" fillId="7" borderId="0" applyNumberFormat="0" applyBorder="0" applyAlignment="0" applyProtection="0"/>
    <xf numFmtId="0" fontId="24" fillId="0" borderId="0" applyNumberFormat="0" applyFill="0" applyBorder="0" applyAlignment="0" applyProtection="0"/>
  </cellStyleXfs>
  <cellXfs count="167">
    <xf numFmtId="0" fontId="0" fillId="0" borderId="0" xfId="0"/>
    <xf numFmtId="0" fontId="1" fillId="0" borderId="0" xfId="0" applyFont="1"/>
    <xf numFmtId="0" fontId="1" fillId="0" borderId="0" xfId="0" applyFont="1" applyAlignment="1">
      <alignment horizontal="left" vertical="center"/>
    </xf>
    <xf numFmtId="9" fontId="4" fillId="4" borderId="1" xfId="2" applyFont="1" applyFill="1" applyBorder="1" applyAlignment="1">
      <alignment horizontal="center" vertical="center"/>
    </xf>
    <xf numFmtId="44" fontId="4" fillId="4" borderId="1" xfId="1" applyFont="1" applyFill="1" applyBorder="1" applyAlignment="1">
      <alignment horizontal="center" vertical="center"/>
    </xf>
    <xf numFmtId="0" fontId="4" fillId="4" borderId="5" xfId="0" applyFont="1" applyFill="1" applyBorder="1" applyAlignment="1">
      <alignment horizontal="center" vertical="center"/>
    </xf>
    <xf numFmtId="0" fontId="4" fillId="4" borderId="1" xfId="0" applyFont="1" applyFill="1" applyBorder="1" applyAlignment="1">
      <alignment horizontal="center" vertical="center"/>
    </xf>
    <xf numFmtId="0" fontId="0" fillId="0" borderId="1" xfId="0" applyBorder="1"/>
    <xf numFmtId="0" fontId="0" fillId="0" borderId="1" xfId="0" applyBorder="1" applyAlignment="1">
      <alignment horizontal="center" vertical="center"/>
    </xf>
    <xf numFmtId="164" fontId="0" fillId="0" borderId="1" xfId="2" applyNumberFormat="1" applyFont="1" applyBorder="1" applyAlignment="1">
      <alignment horizontal="center" vertical="center"/>
    </xf>
    <xf numFmtId="44" fontId="0" fillId="0" borderId="1" xfId="1" applyFont="1" applyBorder="1" applyAlignment="1">
      <alignment horizontal="center" vertical="center"/>
    </xf>
    <xf numFmtId="165" fontId="0" fillId="0" borderId="1" xfId="0" applyNumberFormat="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xf numFmtId="0" fontId="0" fillId="6" borderId="1" xfId="0" applyFill="1" applyBorder="1" applyAlignment="1">
      <alignment horizontal="center" vertical="center"/>
    </xf>
    <xf numFmtId="164" fontId="0" fillId="6" borderId="1" xfId="2" applyNumberFormat="1" applyFont="1" applyFill="1" applyBorder="1" applyAlignment="1">
      <alignment horizontal="center" vertical="center"/>
    </xf>
    <xf numFmtId="164" fontId="0" fillId="0" borderId="1" xfId="2" applyNumberFormat="1" applyFont="1" applyBorder="1"/>
    <xf numFmtId="0" fontId="0" fillId="0" borderId="0" xfId="0" applyAlignment="1">
      <alignment horizontal="left"/>
    </xf>
    <xf numFmtId="165"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164" fontId="0" fillId="0" borderId="0" xfId="2" applyNumberFormat="1" applyFont="1" applyAlignment="1">
      <alignment horizontal="center" vertical="center"/>
    </xf>
    <xf numFmtId="44" fontId="0" fillId="0" borderId="0" xfId="1" applyFont="1"/>
    <xf numFmtId="0" fontId="0" fillId="0" borderId="1" xfId="0" applyBorder="1" applyAlignment="1">
      <alignment horizontal="left" vertical="center"/>
    </xf>
    <xf numFmtId="0" fontId="0" fillId="5" borderId="1" xfId="0" applyFill="1" applyBorder="1" applyAlignment="1">
      <alignment horizontal="left" vertical="center"/>
    </xf>
    <xf numFmtId="0" fontId="0" fillId="5" borderId="1" xfId="0" applyFill="1" applyBorder="1" applyAlignment="1">
      <alignment horizontal="center" vertical="center"/>
    </xf>
    <xf numFmtId="164" fontId="0" fillId="5" borderId="1" xfId="2" applyNumberFormat="1" applyFont="1" applyFill="1" applyBorder="1" applyAlignment="1">
      <alignment horizontal="center" vertical="center"/>
    </xf>
    <xf numFmtId="44" fontId="0" fillId="5" borderId="1" xfId="1" applyFont="1" applyFill="1" applyBorder="1" applyAlignment="1">
      <alignment horizontal="center" vertical="center"/>
    </xf>
    <xf numFmtId="165" fontId="0" fillId="5" borderId="1" xfId="0" applyNumberFormat="1" applyFill="1" applyBorder="1" applyAlignment="1">
      <alignment horizontal="center" vertical="center"/>
    </xf>
    <xf numFmtId="44" fontId="0" fillId="0" borderId="1" xfId="1" applyFont="1" applyBorder="1"/>
    <xf numFmtId="44" fontId="0" fillId="5" borderId="1" xfId="1" applyFont="1" applyFill="1" applyBorder="1"/>
    <xf numFmtId="44" fontId="0" fillId="0" borderId="1" xfId="1" applyFont="1" applyBorder="1" applyAlignment="1"/>
    <xf numFmtId="44" fontId="0" fillId="5" borderId="1" xfId="1" applyFont="1" applyFill="1" applyBorder="1" applyAlignment="1"/>
    <xf numFmtId="164" fontId="4" fillId="4" borderId="1" xfId="2" applyNumberFormat="1" applyFont="1" applyFill="1" applyBorder="1" applyAlignment="1">
      <alignment horizontal="center" vertical="center"/>
    </xf>
    <xf numFmtId="0" fontId="0" fillId="5" borderId="1" xfId="0" applyFill="1" applyBorder="1"/>
    <xf numFmtId="44" fontId="0" fillId="0" borderId="1" xfId="1" applyFont="1" applyBorder="1" applyAlignment="1">
      <alignment vertical="center"/>
    </xf>
    <xf numFmtId="164" fontId="0" fillId="0" borderId="0" xfId="2" applyNumberFormat="1" applyFont="1"/>
    <xf numFmtId="0" fontId="0" fillId="0" borderId="0" xfId="2" applyNumberFormat="1" applyFont="1"/>
    <xf numFmtId="44" fontId="0" fillId="0" borderId="1" xfId="0" applyNumberFormat="1" applyBorder="1" applyAlignment="1">
      <alignment horizontal="center" vertical="center"/>
    </xf>
    <xf numFmtId="44" fontId="0" fillId="5" borderId="1" xfId="0" applyNumberFormat="1" applyFill="1" applyBorder="1" applyAlignment="1">
      <alignment horizontal="center" vertical="center"/>
    </xf>
    <xf numFmtId="0" fontId="4" fillId="0" borderId="10" xfId="0" applyFont="1" applyBorder="1"/>
    <xf numFmtId="164" fontId="0" fillId="0" borderId="1" xfId="2" applyNumberFormat="1" applyFont="1" applyBorder="1" applyAlignment="1">
      <alignment horizontal="center"/>
    </xf>
    <xf numFmtId="0" fontId="0" fillId="0" borderId="0" xfId="0" applyAlignment="1">
      <alignment horizontal="left" vertical="center"/>
    </xf>
    <xf numFmtId="9" fontId="0" fillId="0" borderId="0" xfId="2" applyFont="1" applyAlignment="1">
      <alignment horizontal="center" vertical="center"/>
    </xf>
    <xf numFmtId="44" fontId="0" fillId="0" borderId="0" xfId="1" applyFont="1" applyAlignment="1">
      <alignment horizontal="center" vertical="center"/>
    </xf>
    <xf numFmtId="9" fontId="0" fillId="0" borderId="0" xfId="2" applyFont="1"/>
    <xf numFmtId="9" fontId="0" fillId="0" borderId="1" xfId="2" applyFont="1" applyBorder="1" applyAlignment="1">
      <alignment horizontal="center" vertical="center"/>
    </xf>
    <xf numFmtId="9" fontId="0" fillId="5" borderId="1" xfId="2" applyFont="1" applyFill="1" applyBorder="1" applyAlignment="1">
      <alignment horizontal="center" vertical="center"/>
    </xf>
    <xf numFmtId="164" fontId="4" fillId="4" borderId="5" xfId="2" applyNumberFormat="1" applyFont="1" applyFill="1" applyBorder="1" applyAlignment="1">
      <alignment horizontal="center" vertical="center"/>
    </xf>
    <xf numFmtId="0" fontId="5" fillId="0" borderId="0" xfId="0" applyFont="1" applyAlignment="1">
      <alignment horizontal="center" vertical="center" wrapText="1"/>
    </xf>
    <xf numFmtId="44" fontId="4" fillId="0" borderId="0" xfId="1" applyFont="1" applyFill="1" applyBorder="1" applyAlignment="1">
      <alignment horizontal="center" vertical="center"/>
    </xf>
    <xf numFmtId="44" fontId="0" fillId="0" borderId="0" xfId="1" applyFont="1" applyBorder="1" applyAlignment="1">
      <alignment horizontal="center" vertical="center"/>
    </xf>
    <xf numFmtId="10" fontId="0" fillId="0" borderId="1" xfId="2" applyNumberFormat="1" applyFont="1" applyBorder="1" applyAlignment="1">
      <alignment horizontal="center" vertical="center"/>
    </xf>
    <xf numFmtId="10" fontId="0" fillId="5" borderId="1" xfId="2" applyNumberFormat="1" applyFont="1" applyFill="1" applyBorder="1" applyAlignment="1">
      <alignment horizontal="center" vertical="center"/>
    </xf>
    <xf numFmtId="0" fontId="6" fillId="0" borderId="0" xfId="0" applyFont="1"/>
    <xf numFmtId="0" fontId="7" fillId="0" borderId="0" xfId="0" applyFont="1" applyAlignment="1">
      <alignment horizontal="left" vertical="center"/>
    </xf>
    <xf numFmtId="0" fontId="0" fillId="5" borderId="1" xfId="0" applyFill="1" applyBorder="1" applyAlignment="1">
      <alignment vertical="center"/>
    </xf>
    <xf numFmtId="0" fontId="7" fillId="0" borderId="0" xfId="0" applyFont="1"/>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0" borderId="0" xfId="0" applyFont="1"/>
    <xf numFmtId="0" fontId="0" fillId="0" borderId="1" xfId="0" applyBorder="1" applyAlignment="1">
      <alignment horizontal="right"/>
    </xf>
    <xf numFmtId="167" fontId="0" fillId="0" borderId="1" xfId="0" applyNumberFormat="1" applyBorder="1" applyAlignment="1">
      <alignment horizontal="center" vertical="center"/>
    </xf>
    <xf numFmtId="167" fontId="0" fillId="0" borderId="1" xfId="1" applyNumberFormat="1" applyFont="1" applyBorder="1" applyAlignment="1">
      <alignment horizontal="center" vertical="center"/>
    </xf>
    <xf numFmtId="0" fontId="14" fillId="0" borderId="0" xfId="0" applyFont="1"/>
    <xf numFmtId="0" fontId="15" fillId="0" borderId="0" xfId="0" applyFont="1"/>
    <xf numFmtId="0" fontId="4" fillId="0" borderId="0" xfId="0" applyFont="1"/>
    <xf numFmtId="0" fontId="12" fillId="0" borderId="0" xfId="0" applyFont="1"/>
    <xf numFmtId="0" fontId="17" fillId="0" borderId="0" xfId="0" applyFont="1" applyAlignment="1">
      <alignment horizontal="left" vertical="center"/>
    </xf>
    <xf numFmtId="0" fontId="19" fillId="0" borderId="0" xfId="0" applyFont="1" applyAlignment="1">
      <alignment horizontal="left" vertical="center"/>
    </xf>
    <xf numFmtId="0" fontId="21" fillId="0" borderId="0" xfId="0" applyFont="1"/>
    <xf numFmtId="0" fontId="22" fillId="0" borderId="0" xfId="0" applyFont="1"/>
    <xf numFmtId="0" fontId="23" fillId="0" borderId="0" xfId="0" applyFont="1"/>
    <xf numFmtId="0" fontId="25" fillId="0" borderId="0" xfId="0" applyFont="1"/>
    <xf numFmtId="0" fontId="26" fillId="0" borderId="0" xfId="0" applyFont="1"/>
    <xf numFmtId="0" fontId="0" fillId="0" borderId="15" xfId="0" applyBorder="1"/>
    <xf numFmtId="0" fontId="29" fillId="7" borderId="0" xfId="3" applyFont="1" applyAlignment="1">
      <alignment vertical="center"/>
    </xf>
    <xf numFmtId="0" fontId="29" fillId="0" borderId="15" xfId="0" applyFont="1" applyBorder="1"/>
    <xf numFmtId="0" fontId="30" fillId="7" borderId="0" xfId="3" applyFont="1" applyAlignment="1">
      <alignment vertical="center"/>
    </xf>
    <xf numFmtId="0" fontId="30" fillId="0" borderId="15" xfId="0" applyFont="1" applyBorder="1"/>
    <xf numFmtId="0" fontId="27" fillId="0" borderId="0" xfId="4" applyFont="1"/>
    <xf numFmtId="0" fontId="31" fillId="0" borderId="0" xfId="4" applyFont="1"/>
    <xf numFmtId="0" fontId="32" fillId="0" borderId="0" xfId="0" applyFont="1"/>
    <xf numFmtId="0" fontId="27" fillId="0" borderId="0" xfId="4" applyFont="1" applyAlignment="1">
      <alignment horizontal="left"/>
    </xf>
    <xf numFmtId="0" fontId="4" fillId="0" borderId="1" xfId="0" applyFont="1" applyBorder="1" applyAlignment="1">
      <alignment horizontal="center"/>
    </xf>
    <xf numFmtId="0" fontId="4" fillId="0" borderId="1" xfId="0" applyFont="1" applyBorder="1"/>
    <xf numFmtId="0" fontId="4" fillId="0" borderId="1" xfId="0" applyFont="1" applyBorder="1" applyAlignment="1">
      <alignment horizontal="center" vertical="center"/>
    </xf>
    <xf numFmtId="0" fontId="0" fillId="0" borderId="1" xfId="0" applyBorder="1" applyAlignment="1">
      <alignment horizontal="center"/>
    </xf>
    <xf numFmtId="168" fontId="0" fillId="0" borderId="1" xfId="1" applyNumberFormat="1" applyFont="1" applyBorder="1"/>
    <xf numFmtId="0" fontId="33" fillId="0" borderId="1" xfId="0" applyFont="1" applyBorder="1" applyAlignment="1">
      <alignment horizontal="center"/>
    </xf>
    <xf numFmtId="168" fontId="34" fillId="0" borderId="1" xfId="1" applyNumberFormat="1" applyFont="1" applyBorder="1"/>
    <xf numFmtId="0" fontId="34" fillId="0" borderId="1" xfId="0" applyFont="1" applyBorder="1" applyAlignment="1">
      <alignment horizontal="center"/>
    </xf>
    <xf numFmtId="0" fontId="0" fillId="0" borderId="1" xfId="0" applyBorder="1" applyAlignment="1">
      <alignment horizontal="right" wrapText="1"/>
    </xf>
    <xf numFmtId="0" fontId="0" fillId="0" borderId="1" xfId="0" applyBorder="1" applyAlignment="1">
      <alignment horizontal="center" wrapText="1"/>
    </xf>
    <xf numFmtId="167" fontId="0" fillId="0" borderId="1" xfId="0" applyNumberFormat="1" applyBorder="1"/>
    <xf numFmtId="0" fontId="4" fillId="0" borderId="1" xfId="0" applyFont="1" applyBorder="1" applyAlignment="1">
      <alignment vertical="center"/>
    </xf>
    <xf numFmtId="0" fontId="4" fillId="0" borderId="1" xfId="0" applyFont="1" applyBorder="1" applyAlignment="1">
      <alignment horizontal="left" vertical="center" wrapText="1"/>
    </xf>
    <xf numFmtId="1" fontId="0" fillId="0" borderId="1" xfId="0" applyNumberFormat="1" applyBorder="1" applyAlignment="1">
      <alignment horizontal="center" vertical="center"/>
    </xf>
    <xf numFmtId="9" fontId="0" fillId="0" borderId="1" xfId="2" applyFont="1" applyBorder="1" applyAlignment="1">
      <alignment horizontal="center"/>
    </xf>
    <xf numFmtId="0" fontId="35" fillId="0" borderId="0" xfId="4" applyFont="1" applyAlignment="1">
      <alignment horizontal="left"/>
    </xf>
    <xf numFmtId="0" fontId="0" fillId="8" borderId="1" xfId="0" applyFill="1" applyBorder="1"/>
    <xf numFmtId="0" fontId="0" fillId="8" borderId="1" xfId="0" applyFill="1" applyBorder="1" applyAlignment="1">
      <alignment horizontal="center" vertical="center"/>
    </xf>
    <xf numFmtId="0" fontId="0" fillId="9" borderId="1" xfId="0" applyFill="1" applyBorder="1" applyAlignment="1">
      <alignment vertical="center"/>
    </xf>
    <xf numFmtId="0" fontId="0" fillId="9" borderId="1" xfId="0" applyFill="1" applyBorder="1" applyAlignment="1">
      <alignment horizontal="center" vertical="center"/>
    </xf>
    <xf numFmtId="0" fontId="27" fillId="0" borderId="0" xfId="4" applyFont="1" applyAlignment="1">
      <alignment horizontal="left"/>
    </xf>
    <xf numFmtId="0" fontId="35" fillId="0" borderId="0" xfId="4" applyFont="1" applyAlignment="1"/>
    <xf numFmtId="0" fontId="9" fillId="2" borderId="0" xfId="0" applyFont="1" applyFill="1" applyAlignment="1">
      <alignment horizontal="left"/>
    </xf>
    <xf numFmtId="0" fontId="28" fillId="7" borderId="0" xfId="4" applyFont="1" applyFill="1" applyAlignment="1">
      <alignment horizontal="center" vertical="center"/>
    </xf>
    <xf numFmtId="0" fontId="2" fillId="2" borderId="0" xfId="0" applyFont="1" applyFill="1" applyAlignment="1">
      <alignment horizontal="left" vertical="center" wrapText="1"/>
    </xf>
    <xf numFmtId="165" fontId="0" fillId="0" borderId="1" xfId="0" applyNumberFormat="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164" fontId="0" fillId="6" borderId="1" xfId="2" applyNumberFormat="1" applyFont="1" applyFill="1" applyBorder="1" applyAlignment="1">
      <alignment horizontal="center" vertical="center"/>
    </xf>
    <xf numFmtId="44" fontId="0" fillId="0" borderId="1" xfId="1"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164" fontId="0" fillId="0" borderId="1" xfId="2" applyNumberFormat="1" applyFont="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0" fillId="0" borderId="1" xfId="0" applyBorder="1" applyAlignment="1">
      <alignment horizontal="left" vertical="center"/>
    </xf>
    <xf numFmtId="0" fontId="0" fillId="5" borderId="1" xfId="0" applyFill="1" applyBorder="1" applyAlignment="1">
      <alignment horizontal="left" vertical="center"/>
    </xf>
    <xf numFmtId="0" fontId="0" fillId="5" borderId="1" xfId="0" applyFill="1" applyBorder="1" applyAlignment="1">
      <alignment horizontal="center" vertical="center"/>
    </xf>
    <xf numFmtId="164" fontId="0" fillId="5" borderId="1" xfId="2" applyNumberFormat="1" applyFont="1" applyFill="1" applyBorder="1" applyAlignment="1">
      <alignment horizontal="center" vertical="center"/>
    </xf>
    <xf numFmtId="44" fontId="0" fillId="5" borderId="1" xfId="1" applyFont="1" applyFill="1" applyBorder="1" applyAlignment="1">
      <alignment horizontal="center" vertical="center"/>
    </xf>
    <xf numFmtId="0" fontId="30" fillId="7" borderId="0" xfId="3" applyFont="1" applyAlignment="1">
      <alignment horizontal="center" vertical="center"/>
    </xf>
    <xf numFmtId="165" fontId="0" fillId="5" borderId="1" xfId="0" applyNumberFormat="1" applyFill="1" applyBorder="1" applyAlignment="1">
      <alignment horizontal="center" vertical="center"/>
    </xf>
    <xf numFmtId="44" fontId="0" fillId="5" borderId="1" xfId="1" applyFont="1" applyFill="1" applyBorder="1" applyAlignment="1">
      <alignment horizontal="center"/>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44" fontId="0" fillId="0" borderId="1" xfId="1" applyFont="1" applyBorder="1" applyAlignment="1">
      <alignment horizontal="center"/>
    </xf>
    <xf numFmtId="44" fontId="0" fillId="5" borderId="1" xfId="0" applyNumberFormat="1" applyFill="1" applyBorder="1" applyAlignment="1">
      <alignment horizontal="center" vertical="center"/>
    </xf>
    <xf numFmtId="44" fontId="0" fillId="0" borderId="1" xfId="0" applyNumberFormat="1" applyBorder="1" applyAlignment="1">
      <alignment horizontal="center" vertical="center"/>
    </xf>
    <xf numFmtId="44" fontId="0" fillId="0" borderId="9" xfId="1" applyFont="1" applyBorder="1" applyAlignment="1">
      <alignment horizontal="center" vertical="center"/>
    </xf>
    <xf numFmtId="44" fontId="0" fillId="0" borderId="5" xfId="1" applyFont="1" applyBorder="1" applyAlignment="1">
      <alignment horizontal="center" vertical="center"/>
    </xf>
    <xf numFmtId="165" fontId="0" fillId="0" borderId="9" xfId="0" applyNumberFormat="1" applyBorder="1" applyAlignment="1">
      <alignment horizontal="center" vertical="center"/>
    </xf>
    <xf numFmtId="165" fontId="0" fillId="0" borderId="5" xfId="0" applyNumberFormat="1" applyBorder="1" applyAlignment="1">
      <alignment horizontal="center" vertical="center"/>
    </xf>
    <xf numFmtId="0" fontId="0" fillId="0" borderId="9" xfId="0" applyBorder="1" applyAlignment="1">
      <alignment horizontal="left" vertical="center"/>
    </xf>
    <xf numFmtId="0" fontId="0" fillId="0" borderId="5" xfId="0" applyBorder="1" applyAlignment="1">
      <alignment horizontal="left" vertical="center"/>
    </xf>
    <xf numFmtId="0" fontId="0" fillId="0" borderId="9" xfId="0" applyBorder="1" applyAlignment="1">
      <alignment horizontal="center" vertical="center"/>
    </xf>
    <xf numFmtId="0" fontId="0" fillId="0" borderId="5" xfId="0" applyBorder="1" applyAlignment="1">
      <alignment horizontal="center" vertical="center"/>
    </xf>
    <xf numFmtId="10" fontId="0" fillId="0" borderId="9" xfId="2" applyNumberFormat="1" applyFont="1" applyBorder="1" applyAlignment="1">
      <alignment horizontal="center" vertical="center"/>
    </xf>
    <xf numFmtId="10" fontId="0" fillId="0" borderId="5" xfId="2" applyNumberFormat="1" applyFont="1" applyBorder="1" applyAlignment="1">
      <alignment horizontal="center" vertical="center"/>
    </xf>
    <xf numFmtId="0" fontId="0" fillId="5" borderId="9" xfId="0" applyFill="1" applyBorder="1" applyAlignment="1">
      <alignment horizontal="left" vertical="center"/>
    </xf>
    <xf numFmtId="0" fontId="0" fillId="5" borderId="5" xfId="0" applyFill="1" applyBorder="1" applyAlignment="1">
      <alignment horizontal="left"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10" fontId="0" fillId="5" borderId="9" xfId="2" applyNumberFormat="1" applyFont="1" applyFill="1" applyBorder="1" applyAlignment="1">
      <alignment horizontal="center" vertical="center"/>
    </xf>
    <xf numFmtId="10" fontId="0" fillId="5" borderId="5" xfId="2" applyNumberFormat="1" applyFont="1" applyFill="1" applyBorder="1" applyAlignment="1">
      <alignment horizontal="center" vertical="center"/>
    </xf>
    <xf numFmtId="166" fontId="0" fillId="5" borderId="1" xfId="0" applyNumberFormat="1" applyFill="1" applyBorder="1" applyAlignment="1">
      <alignment horizontal="center" vertical="center"/>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4" fillId="0" borderId="1" xfId="0" applyFont="1" applyBorder="1" applyAlignment="1">
      <alignment horizontal="center"/>
    </xf>
    <xf numFmtId="9" fontId="0" fillId="5" borderId="1" xfId="2" applyFont="1" applyFill="1" applyBorder="1" applyAlignment="1">
      <alignment horizontal="center" vertical="center"/>
    </xf>
    <xf numFmtId="9" fontId="0" fillId="0" borderId="1" xfId="2" applyFont="1" applyBorder="1" applyAlignment="1">
      <alignment horizontal="center" vertical="center"/>
    </xf>
    <xf numFmtId="44" fontId="0" fillId="5" borderId="9" xfId="1" applyFont="1" applyFill="1" applyBorder="1" applyAlignment="1">
      <alignment horizontal="center" vertical="center"/>
    </xf>
    <xf numFmtId="44" fontId="0" fillId="5" borderId="5" xfId="1" applyFont="1" applyFill="1" applyBorder="1" applyAlignment="1">
      <alignment horizontal="center" vertical="center"/>
    </xf>
    <xf numFmtId="44" fontId="0" fillId="5" borderId="16" xfId="1" applyFont="1" applyFill="1" applyBorder="1" applyAlignment="1">
      <alignment horizontal="center" vertical="center"/>
    </xf>
    <xf numFmtId="44" fontId="0" fillId="0" borderId="16" xfId="1" applyFont="1" applyBorder="1" applyAlignment="1">
      <alignment horizontal="center" vertical="center"/>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2" fillId="2" borderId="0" xfId="0" applyFont="1" applyFill="1" applyAlignment="1">
      <alignment horizontal="left" vertical="center"/>
    </xf>
  </cellXfs>
  <cellStyles count="5">
    <cellStyle name="Currency" xfId="1" builtinId="4"/>
    <cellStyle name="Good" xfId="3" builtinId="26"/>
    <cellStyle name="Hyperlink" xfId="4"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312420</xdr:colOff>
      <xdr:row>0</xdr:row>
      <xdr:rowOff>0</xdr:rowOff>
    </xdr:from>
    <xdr:to>
      <xdr:col>5</xdr:col>
      <xdr:colOff>281940</xdr:colOff>
      <xdr:row>2</xdr:row>
      <xdr:rowOff>144780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312420" y="0"/>
          <a:ext cx="3535680" cy="510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NCDOT</a:t>
          </a:r>
          <a:r>
            <a:rPr lang="en-US" sz="2000" baseline="0"/>
            <a:t> Risk Management Tool</a:t>
          </a:r>
          <a:endParaRPr lang="en-US" sz="2000"/>
        </a:p>
      </xdr:txBody>
    </xdr:sp>
    <xdr:clientData/>
  </xdr:twoCellAnchor>
  <xdr:twoCellAnchor>
    <xdr:from>
      <xdr:col>0</xdr:col>
      <xdr:colOff>312420</xdr:colOff>
      <xdr:row>5</xdr:row>
      <xdr:rowOff>144780</xdr:rowOff>
    </xdr:from>
    <xdr:to>
      <xdr:col>8</xdr:col>
      <xdr:colOff>533400</xdr:colOff>
      <xdr:row>27</xdr:row>
      <xdr:rowOff>76200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312420" y="1120140"/>
          <a:ext cx="5615940" cy="459486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tx1"/>
              </a:solidFill>
            </a:rPr>
            <a:t>The Risk Management Tool (RMT) (1) is a comprehensive software product which offers project managers and their teams a structured approach to identifying and mitigating potential risks, thus leading to better risk management outcomes. RMT provides risk insights for several project categories (e.g., Interstate, Ferry, Rest Area, and Urban) and is based on data from past NCDOT claims and supplemental agreements. Mitigation strategies are also provided for six critical areas of transportation projects: (1) Roadway, (2) Right-of-Way (ROW), (3) Structures, (4) Utilities, (5) Rail, and (6) Other. It can be used to assist NCDOT project management teams in identifying potential risks as well as their cost and schedule impacts during project planning, design, and construction and can assist in completing the Risk Assessment Worksheet (RAW).</a:t>
          </a:r>
        </a:p>
        <a:p>
          <a:pPr algn="l"/>
          <a:endParaRPr lang="en-US" sz="1200">
            <a:solidFill>
              <a:schemeClr val="tx1"/>
            </a:solidFill>
          </a:endParaRPr>
        </a:p>
        <a:p>
          <a:pPr algn="l"/>
          <a:r>
            <a:rPr lang="en-US" sz="1200">
              <a:solidFill>
                <a:schemeClr val="tx1"/>
              </a:solidFill>
            </a:rPr>
            <a:t>RMT contains several tabs beginning with a description of overall project Risk Areas and Design/Plan issues commonly found in transportation projects (tab 1.). An overall summary is provided for all NCDOT claims and supplemental agreements showing percentage of occurrence of specific risks as well as their cost and schedule impact (tabs 2a. and 2b, respectively).  A description</a:t>
          </a:r>
          <a:r>
            <a:rPr lang="en-US" sz="1200" baseline="0">
              <a:solidFill>
                <a:schemeClr val="tx1"/>
              </a:solidFill>
            </a:rPr>
            <a:t> of the NCDOT design-plan and other issues can be found in tabs 3a. and 3b., respectively. </a:t>
          </a:r>
          <a:r>
            <a:rPr lang="en-US" sz="1200">
              <a:solidFill>
                <a:schemeClr val="tx1"/>
              </a:solidFill>
            </a:rPr>
            <a:t>A breakdown of the claims and supplemental agreements by project type (e.g., Urban, Interstate, Rural, and Ferry) is provided in tabs 4a/4b through 16a/16b (e.g., a is for claims and b is for supplemental agreements). Mitigation strategies are shown in tabs 17a. through 17f.</a:t>
          </a:r>
        </a:p>
        <a:p>
          <a:pPr algn="l"/>
          <a:endParaRPr lang="en-US" sz="1200" b="1" i="1" u="none" strike="noStrike">
            <a:solidFill>
              <a:schemeClr val="tx1"/>
            </a:solidFill>
            <a:effectLst/>
            <a:latin typeface="+mn-lt"/>
            <a:ea typeface="+mn-ea"/>
            <a:cs typeface="+mn-cs"/>
          </a:endParaRPr>
        </a:p>
        <a:p>
          <a:pPr algn="l"/>
          <a:r>
            <a:rPr lang="en-US" sz="1100" b="0" i="1" u="none" strike="noStrike">
              <a:solidFill>
                <a:schemeClr val="tx1"/>
              </a:solidFill>
              <a:effectLst/>
              <a:latin typeface="+mn-lt"/>
              <a:ea typeface="+mn-ea"/>
              <a:cs typeface="+mn-cs"/>
            </a:rPr>
            <a:t>(1) Developed through research grant NCDOT Project 2020-2274.</a:t>
          </a:r>
          <a:r>
            <a:rPr lang="en-US" sz="1100" b="0">
              <a:solidFill>
                <a:schemeClr val="tx1"/>
              </a:solidFill>
            </a:rPr>
            <a:t> </a:t>
          </a:r>
        </a:p>
        <a:p>
          <a:pPr algn="l"/>
          <a:endParaRPr lang="en-US" sz="1200">
            <a:solidFill>
              <a:schemeClr val="tx1"/>
            </a:solidFill>
          </a:endParaRPr>
        </a:p>
      </xdr:txBody>
    </xdr:sp>
    <xdr:clientData/>
  </xdr:twoCellAnchor>
  <xdr:twoCellAnchor>
    <xdr:from>
      <xdr:col>0</xdr:col>
      <xdr:colOff>312420</xdr:colOff>
      <xdr:row>3</xdr:row>
      <xdr:rowOff>45720</xdr:rowOff>
    </xdr:from>
    <xdr:to>
      <xdr:col>8</xdr:col>
      <xdr:colOff>525780</xdr:colOff>
      <xdr:row>5</xdr:row>
      <xdr:rowOff>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12420" y="594360"/>
          <a:ext cx="5608320" cy="411480"/>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tx1"/>
              </a:solidFill>
            </a:rPr>
            <a:t>INTRODUCTION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1104900</xdr:colOff>
      <xdr:row>7</xdr:row>
      <xdr:rowOff>91440</xdr:rowOff>
    </xdr:from>
    <xdr:to>
      <xdr:col>11</xdr:col>
      <xdr:colOff>533400</xdr:colOff>
      <xdr:row>21</xdr:row>
      <xdr:rowOff>114300</xdr:rowOff>
    </xdr:to>
    <xdr:pic>
      <xdr:nvPicPr>
        <xdr:cNvPr id="2" name="Picture 1" descr="C:\Users\ejjasels\AppData\Local\Microsoft\Windows\INetCache\Content.MSO\CAD89537.tmp">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005840"/>
          <a:ext cx="8282940" cy="25831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312420</xdr:colOff>
      <xdr:row>129</xdr:row>
      <xdr:rowOff>38100</xdr:rowOff>
    </xdr:from>
    <xdr:to>
      <xdr:col>12</xdr:col>
      <xdr:colOff>47986</xdr:colOff>
      <xdr:row>165</xdr:row>
      <xdr:rowOff>154505</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312420" y="1021080"/>
          <a:ext cx="8559526" cy="6700085"/>
        </a:xfrm>
        <a:prstGeom prst="rect">
          <a:avLst/>
        </a:prstGeom>
      </xdr:spPr>
    </xdr:pic>
    <xdr:clientData/>
  </xdr:twoCellAnchor>
  <xdr:twoCellAnchor editAs="oneCell">
    <xdr:from>
      <xdr:col>13</xdr:col>
      <xdr:colOff>91440</xdr:colOff>
      <xdr:row>128</xdr:row>
      <xdr:rowOff>167640</xdr:rowOff>
    </xdr:from>
    <xdr:to>
      <xdr:col>28</xdr:col>
      <xdr:colOff>250742</xdr:colOff>
      <xdr:row>165</xdr:row>
      <xdr:rowOff>107261</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9525000" y="967740"/>
          <a:ext cx="9303302" cy="67061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64</xdr:row>
      <xdr:rowOff>97891</xdr:rowOff>
    </xdr:from>
    <xdr:to>
      <xdr:col>13</xdr:col>
      <xdr:colOff>556260</xdr:colOff>
      <xdr:row>102</xdr:row>
      <xdr:rowOff>154047</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381000" y="2147671"/>
          <a:ext cx="9898380" cy="7005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289560</xdr:colOff>
      <xdr:row>49</xdr:row>
      <xdr:rowOff>10679</xdr:rowOff>
    </xdr:from>
    <xdr:to>
      <xdr:col>15</xdr:col>
      <xdr:colOff>7620</xdr:colOff>
      <xdr:row>87</xdr:row>
      <xdr:rowOff>178053</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289560" y="597419"/>
          <a:ext cx="10523220" cy="71168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213360</xdr:colOff>
      <xdr:row>56</xdr:row>
      <xdr:rowOff>57863</xdr:rowOff>
    </xdr:from>
    <xdr:to>
      <xdr:col>15</xdr:col>
      <xdr:colOff>251460</xdr:colOff>
      <xdr:row>96</xdr:row>
      <xdr:rowOff>130500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13360" y="644603"/>
          <a:ext cx="10995660" cy="73878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312420</xdr:colOff>
      <xdr:row>47</xdr:row>
      <xdr:rowOff>26946</xdr:rowOff>
    </xdr:from>
    <xdr:to>
      <xdr:col>16</xdr:col>
      <xdr:colOff>91440</xdr:colOff>
      <xdr:row>86</xdr:row>
      <xdr:rowOff>91440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312420" y="613686"/>
          <a:ext cx="11239500" cy="71968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281940</xdr:colOff>
      <xdr:row>42</xdr:row>
      <xdr:rowOff>137160</xdr:rowOff>
    </xdr:from>
    <xdr:to>
      <xdr:col>12</xdr:col>
      <xdr:colOff>586740</xdr:colOff>
      <xdr:row>84</xdr:row>
      <xdr:rowOff>30480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281940" y="541020"/>
          <a:ext cx="9540240" cy="7574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packman/Desktop/MnDOT%20Risk%20Register%20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Template"/>
      <sheetName val="Instructions"/>
      <sheetName val="Opportunity - Rating Desc."/>
      <sheetName val="Threat - Rating Desc."/>
      <sheetName val="Severity matrix"/>
      <sheetName val="Sample Risk Checklist"/>
      <sheetName val="Risk Allocation"/>
      <sheetName val="Lis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K4:S34"/>
  <sheetViews>
    <sheetView showGridLines="0" zoomScale="86" zoomScaleNormal="86" workbookViewId="0">
      <selection activeCell="C33" sqref="C33"/>
    </sheetView>
  </sheetViews>
  <sheetFormatPr defaultRowHeight="14.5" x14ac:dyDescent="0.35"/>
  <cols>
    <col min="1" max="1" width="16.453125" customWidth="1"/>
    <col min="11" max="11" width="10.7265625" customWidth="1"/>
    <col min="12" max="12" width="11.54296875" customWidth="1"/>
    <col min="19" max="19" width="12.26953125" customWidth="1"/>
    <col min="20" max="20" width="11.7265625" customWidth="1"/>
  </cols>
  <sheetData>
    <row r="4" spans="11:19" ht="16.5" x14ac:dyDescent="0.4">
      <c r="K4" s="75" t="s">
        <v>0</v>
      </c>
      <c r="L4" s="76"/>
      <c r="M4" s="76"/>
      <c r="N4" s="76"/>
      <c r="O4" s="76"/>
      <c r="P4" s="76"/>
      <c r="Q4" s="76"/>
      <c r="R4" s="76"/>
      <c r="S4" s="76"/>
    </row>
    <row r="5" spans="11:19" ht="16.5" x14ac:dyDescent="0.4">
      <c r="K5" s="75" t="s">
        <v>1</v>
      </c>
      <c r="L5" s="76"/>
      <c r="M5" s="76"/>
      <c r="N5" s="76"/>
      <c r="O5" s="76"/>
      <c r="P5" s="76"/>
      <c r="Q5" s="76"/>
      <c r="R5" s="76"/>
      <c r="S5" s="76"/>
    </row>
    <row r="6" spans="11:19" ht="16.5" x14ac:dyDescent="0.4">
      <c r="K6" s="76"/>
      <c r="L6" s="107" t="s">
        <v>2</v>
      </c>
      <c r="M6" s="107"/>
      <c r="N6" s="107"/>
      <c r="O6" s="107"/>
      <c r="P6" s="107"/>
      <c r="Q6" s="107"/>
      <c r="R6" s="107"/>
      <c r="S6" s="107"/>
    </row>
    <row r="7" spans="11:19" ht="16.5" x14ac:dyDescent="0.4">
      <c r="K7" s="76"/>
      <c r="L7" s="107" t="s">
        <v>3</v>
      </c>
      <c r="M7" s="107"/>
      <c r="N7" s="107"/>
      <c r="O7" s="107"/>
      <c r="P7" s="107"/>
      <c r="Q7" s="107"/>
      <c r="R7" s="107"/>
      <c r="S7" s="107"/>
    </row>
    <row r="8" spans="11:19" ht="16.5" x14ac:dyDescent="0.4">
      <c r="K8" s="76"/>
      <c r="L8" s="107" t="s">
        <v>4</v>
      </c>
      <c r="M8" s="107"/>
      <c r="N8" s="107"/>
      <c r="O8" s="107"/>
      <c r="P8" s="107"/>
      <c r="Q8" s="107"/>
      <c r="R8" s="107"/>
      <c r="S8" s="107"/>
    </row>
    <row r="9" spans="11:19" ht="16.5" x14ac:dyDescent="0.4">
      <c r="K9" s="76"/>
      <c r="L9" s="101" t="s">
        <v>5</v>
      </c>
      <c r="M9" s="85"/>
      <c r="N9" s="85"/>
      <c r="O9" s="85"/>
      <c r="P9" s="85"/>
      <c r="Q9" s="85"/>
      <c r="R9" s="85"/>
      <c r="S9" s="85"/>
    </row>
    <row r="10" spans="11:19" ht="16.5" x14ac:dyDescent="0.4">
      <c r="K10" s="76"/>
      <c r="L10" s="101" t="s">
        <v>6</v>
      </c>
      <c r="M10" s="85"/>
      <c r="N10" s="85"/>
      <c r="O10" s="85"/>
      <c r="P10" s="85"/>
      <c r="Q10" s="85"/>
      <c r="R10" s="85"/>
      <c r="S10" s="85"/>
    </row>
    <row r="11" spans="11:19" ht="16.5" x14ac:dyDescent="0.4">
      <c r="K11" s="76"/>
      <c r="L11" s="75"/>
      <c r="M11" s="75"/>
      <c r="N11" s="75"/>
      <c r="O11" s="75"/>
      <c r="P11" s="75"/>
      <c r="Q11" s="75"/>
      <c r="R11" s="75"/>
      <c r="S11" s="75"/>
    </row>
    <row r="12" spans="11:19" ht="16.5" x14ac:dyDescent="0.4">
      <c r="K12" s="75" t="s">
        <v>7</v>
      </c>
      <c r="L12" s="76"/>
      <c r="M12" s="76"/>
      <c r="N12" s="76"/>
      <c r="O12" s="76"/>
      <c r="P12" s="76"/>
      <c r="Q12" s="76"/>
      <c r="R12" s="76"/>
      <c r="S12" s="76"/>
    </row>
    <row r="13" spans="11:19" ht="14.5" customHeight="1" x14ac:dyDescent="0.4">
      <c r="K13" s="76"/>
      <c r="L13" s="76" t="s">
        <v>8</v>
      </c>
      <c r="M13" s="76"/>
      <c r="N13" s="76"/>
      <c r="O13" s="76"/>
      <c r="P13" s="82" t="s">
        <v>9</v>
      </c>
      <c r="Q13" s="106" t="s">
        <v>10</v>
      </c>
      <c r="R13" s="106"/>
      <c r="S13" s="106"/>
    </row>
    <row r="14" spans="11:19" ht="16.5" x14ac:dyDescent="0.4">
      <c r="K14" s="76"/>
      <c r="L14" s="76" t="s">
        <v>11</v>
      </c>
      <c r="M14" s="76"/>
      <c r="N14" s="76"/>
      <c r="O14" s="76"/>
      <c r="P14" s="82" t="s">
        <v>9</v>
      </c>
      <c r="Q14" s="106" t="s">
        <v>10</v>
      </c>
      <c r="R14" s="106"/>
      <c r="S14" s="106"/>
    </row>
    <row r="15" spans="11:19" ht="16.5" x14ac:dyDescent="0.4">
      <c r="K15" s="76"/>
      <c r="L15" s="76" t="s">
        <v>12</v>
      </c>
      <c r="M15" s="76"/>
      <c r="N15" s="76"/>
      <c r="O15" s="76"/>
      <c r="P15" s="82" t="s">
        <v>9</v>
      </c>
      <c r="Q15" s="106" t="s">
        <v>10</v>
      </c>
      <c r="R15" s="106"/>
      <c r="S15" s="106"/>
    </row>
    <row r="16" spans="11:19" ht="16.5" x14ac:dyDescent="0.4">
      <c r="K16" s="76"/>
      <c r="L16" s="76" t="s">
        <v>13</v>
      </c>
      <c r="M16" s="76"/>
      <c r="N16" s="76"/>
      <c r="O16" s="76"/>
      <c r="P16" s="82" t="s">
        <v>9</v>
      </c>
      <c r="Q16" s="106" t="s">
        <v>10</v>
      </c>
      <c r="R16" s="106"/>
      <c r="S16" s="106"/>
    </row>
    <row r="17" spans="11:19" ht="16.5" x14ac:dyDescent="0.4">
      <c r="K17" s="76"/>
      <c r="L17" s="76" t="s">
        <v>14</v>
      </c>
      <c r="M17" s="76"/>
      <c r="N17" s="76"/>
      <c r="O17" s="76"/>
      <c r="P17" s="82" t="s">
        <v>9</v>
      </c>
      <c r="Q17" s="106" t="s">
        <v>10</v>
      </c>
      <c r="R17" s="106"/>
      <c r="S17" s="106"/>
    </row>
    <row r="18" spans="11:19" ht="16.5" x14ac:dyDescent="0.4">
      <c r="K18" s="76"/>
      <c r="L18" s="76" t="s">
        <v>15</v>
      </c>
      <c r="M18" s="76"/>
      <c r="N18" s="76"/>
      <c r="O18" s="76"/>
      <c r="P18" s="82" t="s">
        <v>9</v>
      </c>
      <c r="Q18" s="106" t="s">
        <v>10</v>
      </c>
      <c r="R18" s="106"/>
      <c r="S18" s="106"/>
    </row>
    <row r="19" spans="11:19" ht="16.5" x14ac:dyDescent="0.4">
      <c r="K19" s="76"/>
      <c r="L19" s="76" t="s">
        <v>16</v>
      </c>
      <c r="M19" s="76"/>
      <c r="N19" s="76"/>
      <c r="O19" s="76"/>
      <c r="P19" s="82" t="s">
        <v>9</v>
      </c>
      <c r="Q19" s="106" t="s">
        <v>10</v>
      </c>
      <c r="R19" s="106"/>
      <c r="S19" s="106"/>
    </row>
    <row r="20" spans="11:19" ht="16.5" x14ac:dyDescent="0.4">
      <c r="K20" s="76"/>
      <c r="L20" s="76" t="s">
        <v>17</v>
      </c>
      <c r="M20" s="76"/>
      <c r="N20" s="76"/>
      <c r="O20" s="76"/>
      <c r="P20" s="82" t="s">
        <v>9</v>
      </c>
      <c r="Q20" s="106" t="s">
        <v>10</v>
      </c>
      <c r="R20" s="106"/>
      <c r="S20" s="106"/>
    </row>
    <row r="21" spans="11:19" ht="16.5" x14ac:dyDescent="0.4">
      <c r="K21" s="76"/>
      <c r="L21" s="76" t="s">
        <v>18</v>
      </c>
      <c r="M21" s="76"/>
      <c r="N21" s="76"/>
      <c r="O21" s="76"/>
      <c r="P21" s="82" t="s">
        <v>9</v>
      </c>
      <c r="Q21" s="106" t="s">
        <v>10</v>
      </c>
      <c r="R21" s="106"/>
      <c r="S21" s="106"/>
    </row>
    <row r="22" spans="11:19" ht="16.5" x14ac:dyDescent="0.4">
      <c r="K22" s="76"/>
      <c r="L22" s="76" t="s">
        <v>19</v>
      </c>
      <c r="M22" s="76"/>
      <c r="N22" s="76"/>
      <c r="O22" s="76"/>
      <c r="P22" s="83" t="s">
        <v>9</v>
      </c>
      <c r="Q22" s="106" t="s">
        <v>10</v>
      </c>
      <c r="R22" s="106"/>
      <c r="S22" s="106"/>
    </row>
    <row r="23" spans="11:19" ht="16.5" x14ac:dyDescent="0.4">
      <c r="K23" s="76"/>
      <c r="L23" s="76" t="s">
        <v>20</v>
      </c>
      <c r="M23" s="76"/>
      <c r="N23" s="76"/>
      <c r="O23" s="76"/>
      <c r="P23" s="83" t="s">
        <v>9</v>
      </c>
      <c r="Q23" s="106" t="s">
        <v>10</v>
      </c>
      <c r="R23" s="106"/>
      <c r="S23" s="106"/>
    </row>
    <row r="24" spans="11:19" ht="16.5" x14ac:dyDescent="0.4">
      <c r="K24" s="76"/>
      <c r="L24" s="76" t="s">
        <v>21</v>
      </c>
      <c r="M24" s="76"/>
      <c r="N24" s="76"/>
      <c r="O24" s="76"/>
      <c r="P24" s="83" t="s">
        <v>9</v>
      </c>
      <c r="Q24" s="106" t="s">
        <v>10</v>
      </c>
      <c r="R24" s="106"/>
      <c r="S24" s="106"/>
    </row>
    <row r="25" spans="11:19" ht="16.5" x14ac:dyDescent="0.4">
      <c r="K25" s="76"/>
      <c r="L25" s="76" t="s">
        <v>22</v>
      </c>
      <c r="M25" s="76"/>
      <c r="N25" s="76"/>
      <c r="O25" s="76"/>
      <c r="P25" s="83" t="s">
        <v>9</v>
      </c>
      <c r="Q25" s="106" t="s">
        <v>10</v>
      </c>
      <c r="R25" s="106"/>
      <c r="S25" s="106"/>
    </row>
    <row r="26" spans="11:19" ht="16.5" x14ac:dyDescent="0.4">
      <c r="K26" s="76"/>
      <c r="L26" s="76"/>
      <c r="M26" s="76"/>
      <c r="N26" s="76"/>
      <c r="O26" s="76"/>
      <c r="P26" s="84"/>
      <c r="Q26" s="75"/>
      <c r="R26" s="75"/>
      <c r="S26" s="75"/>
    </row>
    <row r="27" spans="11:19" ht="16.5" x14ac:dyDescent="0.4">
      <c r="K27" s="75" t="s">
        <v>23</v>
      </c>
      <c r="L27" s="76"/>
      <c r="M27" s="76"/>
      <c r="N27" s="76"/>
      <c r="O27" s="76"/>
      <c r="P27" s="76"/>
      <c r="Q27" s="76"/>
      <c r="R27" s="76"/>
      <c r="S27" s="76"/>
    </row>
    <row r="28" spans="11:19" ht="16.5" x14ac:dyDescent="0.4">
      <c r="K28" s="76"/>
      <c r="L28" s="82" t="s">
        <v>24</v>
      </c>
      <c r="M28" s="76"/>
      <c r="N28" s="76"/>
      <c r="O28" s="76"/>
      <c r="P28" s="76"/>
      <c r="Q28" s="76"/>
      <c r="R28" s="76"/>
      <c r="S28" s="76"/>
    </row>
    <row r="29" spans="11:19" ht="16.5" x14ac:dyDescent="0.4">
      <c r="K29" s="76"/>
      <c r="L29" s="83" t="s">
        <v>25</v>
      </c>
      <c r="M29" s="76"/>
      <c r="N29" s="76"/>
      <c r="O29" s="76"/>
      <c r="P29" s="76"/>
      <c r="Q29" s="76"/>
      <c r="R29" s="76"/>
      <c r="S29" s="76"/>
    </row>
    <row r="30" spans="11:19" ht="16.5" x14ac:dyDescent="0.4">
      <c r="K30" s="76"/>
      <c r="L30" s="83" t="s">
        <v>26</v>
      </c>
      <c r="M30" s="76"/>
      <c r="N30" s="76"/>
      <c r="O30" s="76"/>
      <c r="P30" s="76"/>
      <c r="Q30" s="76"/>
      <c r="R30" s="76"/>
      <c r="S30" s="76"/>
    </row>
    <row r="31" spans="11:19" ht="16.5" x14ac:dyDescent="0.4">
      <c r="K31" s="76"/>
      <c r="L31" s="83" t="s">
        <v>27</v>
      </c>
      <c r="M31" s="76"/>
      <c r="N31" s="76"/>
      <c r="O31" s="76"/>
      <c r="P31" s="76"/>
      <c r="Q31" s="76"/>
      <c r="R31" s="76"/>
      <c r="S31" s="76"/>
    </row>
    <row r="32" spans="11:19" ht="16.5" x14ac:dyDescent="0.4">
      <c r="K32" s="76"/>
      <c r="L32" s="83" t="s">
        <v>16</v>
      </c>
      <c r="M32" s="76"/>
      <c r="N32" s="76"/>
      <c r="O32" s="76"/>
      <c r="P32" s="76"/>
      <c r="Q32" s="76"/>
      <c r="R32" s="76"/>
      <c r="S32" s="76"/>
    </row>
    <row r="33" spans="11:19" ht="16.5" x14ac:dyDescent="0.4">
      <c r="K33" s="76"/>
      <c r="L33" s="83" t="s">
        <v>22</v>
      </c>
      <c r="M33" s="76"/>
      <c r="N33" s="76"/>
      <c r="O33" s="76"/>
      <c r="P33" s="76"/>
      <c r="Q33" s="76"/>
      <c r="R33" s="76"/>
      <c r="S33" s="76"/>
    </row>
    <row r="34" spans="11:19" ht="16.5" x14ac:dyDescent="0.4">
      <c r="L34" s="84"/>
    </row>
  </sheetData>
  <mergeCells count="16">
    <mergeCell ref="L6:S6"/>
    <mergeCell ref="L7:S7"/>
    <mergeCell ref="Q13:S13"/>
    <mergeCell ref="Q14:S14"/>
    <mergeCell ref="Q23:S23"/>
    <mergeCell ref="Q24:S24"/>
    <mergeCell ref="Q25:S25"/>
    <mergeCell ref="L8:S8"/>
    <mergeCell ref="Q17:S17"/>
    <mergeCell ref="Q18:S18"/>
    <mergeCell ref="Q19:S19"/>
    <mergeCell ref="Q20:S20"/>
    <mergeCell ref="Q21:S21"/>
    <mergeCell ref="Q22:S22"/>
    <mergeCell ref="Q15:S15"/>
    <mergeCell ref="Q16:S16"/>
  </mergeCells>
  <hyperlinks>
    <hyperlink ref="P13" location="'4a. Claim-Appalach Region Comm'!A1" display="Claims" xr:uid="{00000000-0004-0000-0000-000000000000}"/>
    <hyperlink ref="Q13:S13" location="'4b. SA-Appalach Region Comm'!A1" display="Supplemental Agreements" xr:uid="{00000000-0004-0000-0000-000001000000}"/>
    <hyperlink ref="P14" location="'5a. Claim-Bicycle &amp; Pedestrian'!A1" display="Claims" xr:uid="{00000000-0004-0000-0000-000002000000}"/>
    <hyperlink ref="Q14:S14" location="'5b. SA-Bicycle and Pedestrian'!A1" display="Supplemental Agreements" xr:uid="{00000000-0004-0000-0000-000003000000}"/>
    <hyperlink ref="P15" location="'6a. Claim-Bridge Replacement'!A1" display="Claims" xr:uid="{00000000-0004-0000-0000-000004000000}"/>
    <hyperlink ref="Q15:S15" location="'6b. SA-Bridge Replacement'!A1" display="Supplemental Agreements" xr:uid="{00000000-0004-0000-0000-000005000000}"/>
    <hyperlink ref="P16" location="'7a. Claim-Ferry'!A1" display="Claims" xr:uid="{00000000-0004-0000-0000-000006000000}"/>
    <hyperlink ref="Q16:S16" location="'7b. SA-Ferry'!A1" display="Supplemental Agreements" xr:uid="{00000000-0004-0000-0000-000007000000}"/>
    <hyperlink ref="P17" location="'8a, Claim-Highway Safety'!A1" display="Claims" xr:uid="{00000000-0004-0000-0000-000008000000}"/>
    <hyperlink ref="Q17:S17" location="'8b. SA-Highway Safety'!A1" display="Supplemental Agreements" xr:uid="{00000000-0004-0000-0000-000009000000}"/>
    <hyperlink ref="P18" location="'9a. Claim-Interstate'!A1" display="Claims" xr:uid="{00000000-0004-0000-0000-00000A000000}"/>
    <hyperlink ref="Q18:S18" location="'9b. SA-Interstate'!A1" display="Supplemental Agreements" xr:uid="{00000000-0004-0000-0000-00000B000000}"/>
    <hyperlink ref="P19" location="'11a. Claim-Rail'!A1" display="Claims" xr:uid="{00000000-0004-0000-0000-00000C000000}"/>
    <hyperlink ref="Q19:S19" location="'11b. SA-Rail'!A1" display="Supplemental Agreements" xr:uid="{00000000-0004-0000-0000-00000D000000}"/>
    <hyperlink ref="P20" location="'12a. Claim-Railroad - HW Crossi'!A1" display="Claims" xr:uid="{00000000-0004-0000-0000-00000E000000}"/>
    <hyperlink ref="Q20:S20" location="'12b. SA-Railroad - HW Crossings'!A1" display="Supplemental Agreements" xr:uid="{00000000-0004-0000-0000-00000F000000}"/>
    <hyperlink ref="P21" location="'13a. Claim-Rest Area'!A1" display="Claims" xr:uid="{00000000-0004-0000-0000-000010000000}"/>
    <hyperlink ref="Q21:S21" location="'13b. SA-Rest Area'!A1" display="Supplemental Agreements" xr:uid="{00000000-0004-0000-0000-000011000000}"/>
    <hyperlink ref="P22" location="'14a. Claim-Rural'!A1" display="Claims" xr:uid="{00000000-0004-0000-0000-000012000000}"/>
    <hyperlink ref="Q22:S22" location="'14b. SA-Rural'!A1" display="Supplemental Agreements" xr:uid="{00000000-0004-0000-0000-000013000000}"/>
    <hyperlink ref="P23" location="'15a. Claim-Safe Route to School'!A1" display="Claims" xr:uid="{00000000-0004-0000-0000-000014000000}"/>
    <hyperlink ref="Q23:S23" location="'15b. SA-Safe Route to School'!A1" display="Supplemental Agreements" xr:uid="{00000000-0004-0000-0000-000015000000}"/>
    <hyperlink ref="P24" location="'16a. Claim-Urban'!A1" display="Claims" xr:uid="{00000000-0004-0000-0000-000016000000}"/>
    <hyperlink ref="Q24:S24" location="'16b. SA-Urban'!A1" display="Supplemental Agreements" xr:uid="{00000000-0004-0000-0000-000017000000}"/>
    <hyperlink ref="P25" location="'10a. Claim-Other'!A1" display="Claims" xr:uid="{00000000-0004-0000-0000-000018000000}"/>
    <hyperlink ref="Q25:S25" location="'10b. SA-Other'!A1" display="Supplemental Agreements" xr:uid="{00000000-0004-0000-0000-000019000000}"/>
    <hyperlink ref="L28" location="'17a. Mitigation (Roadway)'!A1" display="Roadway" xr:uid="{00000000-0004-0000-0000-00001A000000}"/>
    <hyperlink ref="L29" location="'17b. Mitigation (ROW)'!A1" display="ROW" xr:uid="{00000000-0004-0000-0000-00001B000000}"/>
    <hyperlink ref="L30" location="'17c. Mitigation (Structures)'!A1" display="Structures" xr:uid="{00000000-0004-0000-0000-00001C000000}"/>
    <hyperlink ref="L31" location="'17d. Mitigation (Utilities)'!A1" display="Utilities" xr:uid="{00000000-0004-0000-0000-00001D000000}"/>
    <hyperlink ref="L32" location="'17e. Mitigation (Rail)'!A1" display="Rail" xr:uid="{00000000-0004-0000-0000-00001E000000}"/>
    <hyperlink ref="L33" location="'17f. Mitigation (Other)'!A1" display="Other" xr:uid="{00000000-0004-0000-0000-00001F000000}"/>
    <hyperlink ref="L6:S6" location="'1. Causes for Claims and SAs'!A1" display="Risks specific to Claims and Supplemental Agreements" xr:uid="{00000000-0004-0000-0000-000020000000}"/>
    <hyperlink ref="L7:S7" location="'2a. Summary-All Claims'!A1" display="Summary of Claims" xr:uid="{00000000-0004-0000-0000-000021000000}"/>
    <hyperlink ref="L8:S8" location="'2b. Summary-All SAs'!A1" display="Summary of Supplemental Agreements" xr:uid="{00000000-0004-0000-0000-000022000000}"/>
    <hyperlink ref="L9" location="'3a. Design-Plan Issues'!A1" display="Summary of Design/Plan Issues" xr:uid="{00000000-0004-0000-0000-000023000000}"/>
    <hyperlink ref="L10" location="'3b. Other Issues'!A1" display="Summary of Other Issues" xr:uid="{00000000-0004-0000-0000-000024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workbookViewId="0">
      <pane ySplit="2" topLeftCell="A15" activePane="bottomLeft" state="frozen"/>
      <selection pane="bottomLeft" activeCell="C27" sqref="C27"/>
    </sheetView>
  </sheetViews>
  <sheetFormatPr defaultRowHeight="14.5" x14ac:dyDescent="0.35"/>
  <cols>
    <col min="1" max="1" width="37.1796875" customWidth="1"/>
    <col min="2" max="2" width="48.72656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44.1796875" customWidth="1"/>
    <col min="11" max="11" width="6.1796875" customWidth="1"/>
    <col min="12" max="12" width="6" customWidth="1"/>
    <col min="13" max="13" width="19.453125" customWidth="1"/>
    <col min="14" max="14" width="20.26953125" customWidth="1"/>
  </cols>
  <sheetData>
    <row r="1" spans="1:12" ht="45" customHeight="1" x14ac:dyDescent="0.65">
      <c r="A1" s="78" t="s">
        <v>28</v>
      </c>
      <c r="B1" s="79"/>
    </row>
    <row r="2" spans="1:12" ht="102.65" customHeight="1" x14ac:dyDescent="0.35">
      <c r="A2" s="119" t="s">
        <v>364</v>
      </c>
      <c r="B2" s="119"/>
      <c r="C2" s="119"/>
      <c r="D2" s="119"/>
      <c r="E2" s="119"/>
      <c r="F2" s="119"/>
      <c r="G2" s="119"/>
      <c r="H2" s="119"/>
      <c r="J2" s="119" t="s">
        <v>365</v>
      </c>
      <c r="K2" s="119"/>
      <c r="L2" s="119"/>
    </row>
    <row r="3" spans="1:12" x14ac:dyDescent="0.35">
      <c r="A3" s="6" t="s">
        <v>240</v>
      </c>
      <c r="B3" s="6" t="s">
        <v>241</v>
      </c>
      <c r="C3" s="6" t="s">
        <v>275</v>
      </c>
      <c r="D3" s="3" t="s">
        <v>243</v>
      </c>
      <c r="E3" s="6" t="s">
        <v>276</v>
      </c>
      <c r="F3" s="3" t="s">
        <v>277</v>
      </c>
      <c r="G3" s="4" t="s">
        <v>278</v>
      </c>
      <c r="H3" s="4" t="s">
        <v>279</v>
      </c>
      <c r="J3" s="6" t="s">
        <v>240</v>
      </c>
      <c r="K3" s="6" t="s">
        <v>250</v>
      </c>
      <c r="L3" s="6" t="s">
        <v>280</v>
      </c>
    </row>
    <row r="4" spans="1:12" x14ac:dyDescent="0.35">
      <c r="A4" s="23" t="s">
        <v>266</v>
      </c>
      <c r="B4" s="23" t="s">
        <v>196</v>
      </c>
      <c r="C4" s="8">
        <v>1</v>
      </c>
      <c r="D4" s="9">
        <f>C4/E4</f>
        <v>1</v>
      </c>
      <c r="E4" s="8">
        <v>1</v>
      </c>
      <c r="F4" s="9">
        <f>E4/SUM($E$4:$E$20)</f>
        <v>2.7777777777777776E-2</v>
      </c>
      <c r="G4" s="10">
        <v>4472</v>
      </c>
      <c r="H4" s="10">
        <f>G4*F4</f>
        <v>124.22222222222221</v>
      </c>
      <c r="J4" s="7" t="s">
        <v>281</v>
      </c>
      <c r="K4" s="8">
        <v>6</v>
      </c>
      <c r="L4" s="9">
        <v>0.16666666666666666</v>
      </c>
    </row>
    <row r="5" spans="1:12" x14ac:dyDescent="0.35">
      <c r="A5" s="24" t="s">
        <v>283</v>
      </c>
      <c r="B5" s="24" t="s">
        <v>192</v>
      </c>
      <c r="C5" s="25">
        <v>2</v>
      </c>
      <c r="D5" s="26">
        <f>C5/E5</f>
        <v>1</v>
      </c>
      <c r="E5" s="25">
        <v>2</v>
      </c>
      <c r="F5" s="26">
        <f>E5/SUM($E$4:$E$20)</f>
        <v>5.5555555555555552E-2</v>
      </c>
      <c r="G5" s="27">
        <v>41899.589999999997</v>
      </c>
      <c r="H5" s="27">
        <f>G5*F5</f>
        <v>2327.7549999999997</v>
      </c>
      <c r="J5" s="7" t="s">
        <v>255</v>
      </c>
      <c r="K5" s="8">
        <v>5</v>
      </c>
      <c r="L5" s="9">
        <v>0.1388888888888889</v>
      </c>
    </row>
    <row r="6" spans="1:12" x14ac:dyDescent="0.35">
      <c r="A6" s="123" t="s">
        <v>255</v>
      </c>
      <c r="B6" s="23" t="s">
        <v>63</v>
      </c>
      <c r="C6" s="8">
        <v>1</v>
      </c>
      <c r="D6" s="9">
        <f>C6/$E$6</f>
        <v>0.2</v>
      </c>
      <c r="E6" s="117">
        <v>5</v>
      </c>
      <c r="F6" s="118">
        <f>E6/SUM($E$4:$E$20)</f>
        <v>0.1388888888888889</v>
      </c>
      <c r="G6" s="115">
        <v>3166.3625000000002</v>
      </c>
      <c r="H6" s="115">
        <f>G6*F6</f>
        <v>439.77256944444451</v>
      </c>
      <c r="J6" s="7" t="s">
        <v>252</v>
      </c>
      <c r="K6" s="8">
        <v>4</v>
      </c>
      <c r="L6" s="9">
        <v>0.1111111111111111</v>
      </c>
    </row>
    <row r="7" spans="1:12" x14ac:dyDescent="0.35">
      <c r="A7" s="123"/>
      <c r="B7" s="23" t="s">
        <v>65</v>
      </c>
      <c r="C7" s="8">
        <v>3</v>
      </c>
      <c r="D7" s="9">
        <f>C7/$E$6</f>
        <v>0.6</v>
      </c>
      <c r="E7" s="117"/>
      <c r="F7" s="118"/>
      <c r="G7" s="115"/>
      <c r="H7" s="115"/>
      <c r="J7" s="7" t="s">
        <v>259</v>
      </c>
      <c r="K7" s="8">
        <v>4</v>
      </c>
      <c r="L7" s="9">
        <v>0.1111111111111111</v>
      </c>
    </row>
    <row r="8" spans="1:12" x14ac:dyDescent="0.35">
      <c r="A8" s="123"/>
      <c r="B8" s="23" t="s">
        <v>66</v>
      </c>
      <c r="C8" s="8">
        <v>1</v>
      </c>
      <c r="D8" s="9">
        <f>C8/$E$6</f>
        <v>0.2</v>
      </c>
      <c r="E8" s="117"/>
      <c r="F8" s="118"/>
      <c r="G8" s="115"/>
      <c r="H8" s="115"/>
      <c r="J8" s="7" t="s">
        <v>263</v>
      </c>
      <c r="K8" s="8">
        <v>3</v>
      </c>
      <c r="L8" s="9">
        <v>8.3333333333333329E-2</v>
      </c>
    </row>
    <row r="9" spans="1:12" x14ac:dyDescent="0.35">
      <c r="A9" s="124" t="s">
        <v>251</v>
      </c>
      <c r="B9" s="24" t="s">
        <v>31</v>
      </c>
      <c r="C9" s="25">
        <v>1</v>
      </c>
      <c r="D9" s="26">
        <f>C9/$E$9</f>
        <v>0.5</v>
      </c>
      <c r="E9" s="125">
        <v>2</v>
      </c>
      <c r="F9" s="126">
        <f>E9/SUM($E$4:$E$20)</f>
        <v>5.5555555555555552E-2</v>
      </c>
      <c r="G9" s="127">
        <v>3682.645</v>
      </c>
      <c r="H9" s="127">
        <f>G9*F9</f>
        <v>204.59138888888887</v>
      </c>
      <c r="J9" s="7" t="s">
        <v>284</v>
      </c>
      <c r="K9" s="8">
        <v>3</v>
      </c>
      <c r="L9" s="9">
        <v>8.3333333333333329E-2</v>
      </c>
    </row>
    <row r="10" spans="1:12" x14ac:dyDescent="0.35">
      <c r="A10" s="124"/>
      <c r="B10" s="24" t="s">
        <v>151</v>
      </c>
      <c r="C10" s="25">
        <v>1</v>
      </c>
      <c r="D10" s="26">
        <f>C10/$E$9</f>
        <v>0.5</v>
      </c>
      <c r="E10" s="125"/>
      <c r="F10" s="126"/>
      <c r="G10" s="127"/>
      <c r="H10" s="127"/>
      <c r="J10" s="7" t="s">
        <v>86</v>
      </c>
      <c r="K10" s="8">
        <v>3</v>
      </c>
      <c r="L10" s="9">
        <v>8.3333333333333329E-2</v>
      </c>
    </row>
    <row r="11" spans="1:12" x14ac:dyDescent="0.35">
      <c r="A11" s="123" t="s">
        <v>263</v>
      </c>
      <c r="B11" s="23" t="s">
        <v>174</v>
      </c>
      <c r="C11" s="8">
        <v>1</v>
      </c>
      <c r="D11" s="9">
        <f>C11/$E$11</f>
        <v>0.33333333333333331</v>
      </c>
      <c r="E11" s="117">
        <v>3</v>
      </c>
      <c r="F11" s="118">
        <f>E11/SUM($E$4:$E$20)</f>
        <v>8.3333333333333329E-2</v>
      </c>
      <c r="G11" s="115">
        <v>5707.7733333333335</v>
      </c>
      <c r="H11" s="115">
        <f>G11*F11</f>
        <v>475.64777777777778</v>
      </c>
      <c r="J11" s="7" t="s">
        <v>283</v>
      </c>
      <c r="K11" s="8">
        <v>2</v>
      </c>
      <c r="L11" s="9">
        <v>5.5555555555555552E-2</v>
      </c>
    </row>
    <row r="12" spans="1:12" x14ac:dyDescent="0.35">
      <c r="A12" s="123"/>
      <c r="B12" s="23" t="s">
        <v>176</v>
      </c>
      <c r="C12" s="8">
        <v>2</v>
      </c>
      <c r="D12" s="9">
        <f>C12/$E$11</f>
        <v>0.66666666666666663</v>
      </c>
      <c r="E12" s="117"/>
      <c r="F12" s="118"/>
      <c r="G12" s="115"/>
      <c r="H12" s="115"/>
      <c r="J12" s="7" t="s">
        <v>251</v>
      </c>
      <c r="K12" s="8">
        <v>2</v>
      </c>
      <c r="L12" s="9">
        <v>5.5555555555555552E-2</v>
      </c>
    </row>
    <row r="13" spans="1:12" x14ac:dyDescent="0.35">
      <c r="A13" s="24" t="s">
        <v>284</v>
      </c>
      <c r="B13" s="24" t="s">
        <v>208</v>
      </c>
      <c r="C13" s="25">
        <v>3</v>
      </c>
      <c r="D13" s="26">
        <f>C13/E13</f>
        <v>1</v>
      </c>
      <c r="E13" s="25">
        <v>3</v>
      </c>
      <c r="F13" s="26">
        <f>E13/SUM($E$4:$E$20)</f>
        <v>8.3333333333333329E-2</v>
      </c>
      <c r="G13" s="27">
        <v>3719.58</v>
      </c>
      <c r="H13" s="27">
        <f>G13*F13</f>
        <v>309.96499999999997</v>
      </c>
      <c r="J13" s="7" t="s">
        <v>282</v>
      </c>
      <c r="K13" s="8">
        <v>2</v>
      </c>
      <c r="L13" s="9">
        <v>5.5555555555555552E-2</v>
      </c>
    </row>
    <row r="14" spans="1:12" x14ac:dyDescent="0.35">
      <c r="A14" s="23" t="s">
        <v>86</v>
      </c>
      <c r="B14" s="23" t="s">
        <v>203</v>
      </c>
      <c r="C14" s="8">
        <v>3</v>
      </c>
      <c r="D14" s="9">
        <f>C14/E14</f>
        <v>1</v>
      </c>
      <c r="E14" s="8">
        <v>3</v>
      </c>
      <c r="F14" s="9">
        <f>E14/SUM($E$4:$E$20)</f>
        <v>8.3333333333333329E-2</v>
      </c>
      <c r="G14" s="10">
        <v>2409.6</v>
      </c>
      <c r="H14" s="10">
        <f>G14*F14</f>
        <v>200.79999999999998</v>
      </c>
      <c r="J14" s="7" t="s">
        <v>266</v>
      </c>
      <c r="K14" s="8">
        <v>1</v>
      </c>
      <c r="L14" s="9">
        <v>2.7777777777777776E-2</v>
      </c>
    </row>
    <row r="15" spans="1:12" x14ac:dyDescent="0.35">
      <c r="A15" s="124" t="s">
        <v>252</v>
      </c>
      <c r="B15" s="24" t="s">
        <v>36</v>
      </c>
      <c r="C15" s="25">
        <v>1</v>
      </c>
      <c r="D15" s="26">
        <f>C15/$E$15</f>
        <v>0.25</v>
      </c>
      <c r="E15" s="125">
        <v>4</v>
      </c>
      <c r="F15" s="126">
        <f>E15/SUM($E$4:$E$20)</f>
        <v>0.1111111111111111</v>
      </c>
      <c r="G15" s="127">
        <v>16109.5</v>
      </c>
      <c r="H15" s="127">
        <f>G15*F15</f>
        <v>1789.9444444444443</v>
      </c>
      <c r="J15" s="7" t="s">
        <v>285</v>
      </c>
      <c r="K15" s="8">
        <v>1</v>
      </c>
      <c r="L15" s="9">
        <v>2.7777777777777776E-2</v>
      </c>
    </row>
    <row r="16" spans="1:12" x14ac:dyDescent="0.35">
      <c r="A16" s="124"/>
      <c r="B16" s="24" t="s">
        <v>37</v>
      </c>
      <c r="C16" s="25">
        <v>3</v>
      </c>
      <c r="D16" s="26">
        <f>C16/$E$15</f>
        <v>0.75</v>
      </c>
      <c r="E16" s="125"/>
      <c r="F16" s="126"/>
      <c r="G16" s="127"/>
      <c r="H16" s="127"/>
    </row>
    <row r="17" spans="1:14" ht="85.15" customHeight="1" x14ac:dyDescent="0.35">
      <c r="A17" s="23" t="s">
        <v>259</v>
      </c>
      <c r="B17" s="23" t="s">
        <v>81</v>
      </c>
      <c r="C17" s="8">
        <v>4</v>
      </c>
      <c r="D17" s="9">
        <f>C17/E17</f>
        <v>1</v>
      </c>
      <c r="E17" s="8">
        <v>4</v>
      </c>
      <c r="F17" s="9">
        <f>E17/SUM($E$4:$E$20)</f>
        <v>0.1111111111111111</v>
      </c>
      <c r="G17" s="10">
        <v>4997</v>
      </c>
      <c r="H17" s="10">
        <f>G17*F17</f>
        <v>555.22222222222217</v>
      </c>
      <c r="J17" s="119" t="s">
        <v>366</v>
      </c>
      <c r="K17" s="119"/>
      <c r="L17" s="119"/>
      <c r="M17" s="119"/>
      <c r="N17" s="119"/>
    </row>
    <row r="18" spans="1:14" x14ac:dyDescent="0.35">
      <c r="A18" s="24" t="s">
        <v>282</v>
      </c>
      <c r="B18" s="24" t="s">
        <v>185</v>
      </c>
      <c r="C18" s="25">
        <v>2</v>
      </c>
      <c r="D18" s="26">
        <f>C18/E18</f>
        <v>1</v>
      </c>
      <c r="E18" s="25">
        <v>2</v>
      </c>
      <c r="F18" s="26">
        <f>E18/SUM($E$4:$E$20)</f>
        <v>5.5555555555555552E-2</v>
      </c>
      <c r="G18" s="27">
        <v>2785</v>
      </c>
      <c r="H18" s="27">
        <f>G18*F18</f>
        <v>154.7222222222222</v>
      </c>
      <c r="J18" s="6" t="s">
        <v>367</v>
      </c>
      <c r="K18" s="6" t="s">
        <v>250</v>
      </c>
      <c r="L18" s="6" t="s">
        <v>280</v>
      </c>
      <c r="M18" s="4" t="s">
        <v>278</v>
      </c>
      <c r="N18" s="4" t="s">
        <v>279</v>
      </c>
    </row>
    <row r="19" spans="1:14" x14ac:dyDescent="0.35">
      <c r="A19" s="23" t="s">
        <v>285</v>
      </c>
      <c r="B19" s="23" t="s">
        <v>50</v>
      </c>
      <c r="C19" s="8">
        <v>1</v>
      </c>
      <c r="D19" s="9">
        <f>C19/E19</f>
        <v>1</v>
      </c>
      <c r="E19" s="8">
        <v>1</v>
      </c>
      <c r="F19" s="9">
        <f>E19/SUM($E$4:$E$20)</f>
        <v>2.7777777777777776E-2</v>
      </c>
      <c r="G19" s="10">
        <v>162710.89000000001</v>
      </c>
      <c r="H19" s="10">
        <f>G19*F19</f>
        <v>4519.746944444445</v>
      </c>
      <c r="J19" s="23" t="s">
        <v>27</v>
      </c>
      <c r="K19" s="8">
        <v>9</v>
      </c>
      <c r="L19" s="9">
        <v>0.25</v>
      </c>
      <c r="M19" s="10">
        <v>11718.131249999999</v>
      </c>
      <c r="N19" s="10">
        <f t="shared" ref="N19:N32" si="0">M19*L19</f>
        <v>2929.5328124999996</v>
      </c>
    </row>
    <row r="20" spans="1:14" x14ac:dyDescent="0.35">
      <c r="A20" s="124" t="s">
        <v>281</v>
      </c>
      <c r="B20" s="24" t="s">
        <v>169</v>
      </c>
      <c r="C20" s="25">
        <v>2</v>
      </c>
      <c r="D20" s="26">
        <f>C20/$E$20</f>
        <v>0.33333333333333331</v>
      </c>
      <c r="E20" s="125">
        <v>6</v>
      </c>
      <c r="F20" s="126">
        <f>E20/SUM($E$4:$E$20)</f>
        <v>0.16666666666666666</v>
      </c>
      <c r="G20" s="127">
        <v>6144.583333333333</v>
      </c>
      <c r="H20" s="127">
        <f>G20*F20</f>
        <v>1024.0972222222222</v>
      </c>
      <c r="J20" s="23" t="s">
        <v>302</v>
      </c>
      <c r="K20" s="8">
        <v>6</v>
      </c>
      <c r="L20" s="9">
        <v>0.16666666666666666</v>
      </c>
      <c r="M20" s="10">
        <v>3072.2999999999997</v>
      </c>
      <c r="N20" s="10">
        <f t="shared" si="0"/>
        <v>512.04999999999995</v>
      </c>
    </row>
    <row r="21" spans="1:14" x14ac:dyDescent="0.35">
      <c r="A21" s="124"/>
      <c r="B21" s="24" t="s">
        <v>170</v>
      </c>
      <c r="C21" s="25">
        <v>1</v>
      </c>
      <c r="D21" s="26">
        <f>C21/$E$20</f>
        <v>0.16666666666666666</v>
      </c>
      <c r="E21" s="125"/>
      <c r="F21" s="126"/>
      <c r="G21" s="127"/>
      <c r="H21" s="127"/>
      <c r="J21" s="23" t="s">
        <v>353</v>
      </c>
      <c r="K21" s="8">
        <v>4</v>
      </c>
      <c r="L21" s="9">
        <v>0.1111111111111111</v>
      </c>
      <c r="M21" s="10">
        <v>3307.1849999999999</v>
      </c>
      <c r="N21" s="10">
        <f t="shared" si="0"/>
        <v>367.46499999999997</v>
      </c>
    </row>
    <row r="22" spans="1:14" x14ac:dyDescent="0.35">
      <c r="A22" s="124"/>
      <c r="B22" s="24" t="s">
        <v>171</v>
      </c>
      <c r="C22" s="25">
        <v>3</v>
      </c>
      <c r="D22" s="26">
        <f>C22/$E$20</f>
        <v>0.5</v>
      </c>
      <c r="E22" s="125"/>
      <c r="F22" s="126"/>
      <c r="G22" s="127"/>
      <c r="H22" s="127"/>
      <c r="J22" s="23" t="s">
        <v>359</v>
      </c>
      <c r="K22" s="8">
        <v>4</v>
      </c>
      <c r="L22" s="9">
        <v>0.1111111111111111</v>
      </c>
      <c r="M22" s="10">
        <v>7187.3225000000002</v>
      </c>
      <c r="N22" s="10">
        <f t="shared" si="0"/>
        <v>798.5913888888889</v>
      </c>
    </row>
    <row r="23" spans="1:14" x14ac:dyDescent="0.35">
      <c r="J23" s="23" t="s">
        <v>357</v>
      </c>
      <c r="K23" s="8">
        <v>2</v>
      </c>
      <c r="L23" s="9">
        <v>5.5555555555555552E-2</v>
      </c>
      <c r="M23" s="10">
        <v>36102.239999999998</v>
      </c>
      <c r="N23" s="10">
        <f t="shared" si="0"/>
        <v>2005.6799999999998</v>
      </c>
    </row>
    <row r="24" spans="1:14" x14ac:dyDescent="0.35">
      <c r="J24" s="23" t="s">
        <v>354</v>
      </c>
      <c r="K24" s="8">
        <v>2</v>
      </c>
      <c r="L24" s="9">
        <v>5.5555555555555552E-2</v>
      </c>
      <c r="M24" s="10">
        <v>10647.35</v>
      </c>
      <c r="N24" s="10">
        <f t="shared" si="0"/>
        <v>591.51944444444439</v>
      </c>
    </row>
    <row r="25" spans="1:14" x14ac:dyDescent="0.35">
      <c r="J25" s="23" t="s">
        <v>368</v>
      </c>
      <c r="K25" s="8">
        <v>2</v>
      </c>
      <c r="L25" s="9">
        <v>5.5555555555555552E-2</v>
      </c>
      <c r="M25" s="10">
        <v>4297.25</v>
      </c>
      <c r="N25" s="10">
        <f t="shared" si="0"/>
        <v>238.73611111111109</v>
      </c>
    </row>
    <row r="26" spans="1:14" x14ac:dyDescent="0.35">
      <c r="J26" s="23" t="s">
        <v>266</v>
      </c>
      <c r="K26" s="8">
        <v>1</v>
      </c>
      <c r="L26" s="9">
        <v>2.7777777777777776E-2</v>
      </c>
      <c r="M26" s="10">
        <v>4472</v>
      </c>
      <c r="N26" s="10">
        <f t="shared" si="0"/>
        <v>124.22222222222221</v>
      </c>
    </row>
    <row r="27" spans="1:14" x14ac:dyDescent="0.35">
      <c r="J27" s="23" t="s">
        <v>352</v>
      </c>
      <c r="K27" s="8">
        <v>1</v>
      </c>
      <c r="L27" s="9">
        <v>2.7777777777777776E-2</v>
      </c>
      <c r="M27" s="10">
        <v>0</v>
      </c>
      <c r="N27" s="10">
        <f t="shared" si="0"/>
        <v>0</v>
      </c>
    </row>
    <row r="28" spans="1:14" x14ac:dyDescent="0.35">
      <c r="J28" s="23" t="s">
        <v>350</v>
      </c>
      <c r="K28" s="8">
        <v>1</v>
      </c>
      <c r="L28" s="9">
        <v>2.7777777777777776E-2</v>
      </c>
      <c r="M28" s="10">
        <v>6161.72</v>
      </c>
      <c r="N28" s="10">
        <f t="shared" si="0"/>
        <v>171.1588888888889</v>
      </c>
    </row>
    <row r="29" spans="1:14" x14ac:dyDescent="0.35">
      <c r="J29" s="23" t="s">
        <v>369</v>
      </c>
      <c r="K29" s="8">
        <v>1</v>
      </c>
      <c r="L29" s="9">
        <v>2.7777777777777776E-2</v>
      </c>
      <c r="M29" s="10">
        <v>9075</v>
      </c>
      <c r="N29" s="10">
        <f t="shared" si="0"/>
        <v>252.08333333333331</v>
      </c>
    </row>
    <row r="30" spans="1:14" x14ac:dyDescent="0.35">
      <c r="J30" s="23" t="s">
        <v>304</v>
      </c>
      <c r="K30" s="8">
        <v>1</v>
      </c>
      <c r="L30" s="9">
        <v>2.7777777777777776E-2</v>
      </c>
      <c r="M30" s="10">
        <v>1600</v>
      </c>
      <c r="N30" s="10">
        <f t="shared" si="0"/>
        <v>44.444444444444443</v>
      </c>
    </row>
    <row r="31" spans="1:14" x14ac:dyDescent="0.35">
      <c r="J31" s="23" t="s">
        <v>370</v>
      </c>
      <c r="K31" s="8">
        <v>1</v>
      </c>
      <c r="L31" s="9">
        <v>2.7777777777777776E-2</v>
      </c>
      <c r="M31" s="10">
        <v>162710.89000000001</v>
      </c>
      <c r="N31" s="10">
        <f t="shared" si="0"/>
        <v>4519.746944444445</v>
      </c>
    </row>
    <row r="32" spans="1:14" x14ac:dyDescent="0.35">
      <c r="J32" s="23" t="s">
        <v>371</v>
      </c>
      <c r="K32" s="8">
        <v>1</v>
      </c>
      <c r="L32" s="9">
        <v>2.7777777777777776E-2</v>
      </c>
      <c r="M32" s="10">
        <v>-11880</v>
      </c>
      <c r="N32" s="10">
        <f t="shared" si="0"/>
        <v>-330</v>
      </c>
    </row>
  </sheetData>
  <mergeCells count="28">
    <mergeCell ref="A2:H2"/>
    <mergeCell ref="J2:L2"/>
    <mergeCell ref="A6:A8"/>
    <mergeCell ref="E6:E8"/>
    <mergeCell ref="F6:F8"/>
    <mergeCell ref="G6:G8"/>
    <mergeCell ref="H6:H8"/>
    <mergeCell ref="J17:N17"/>
    <mergeCell ref="A9:A10"/>
    <mergeCell ref="E9:E10"/>
    <mergeCell ref="F9:F10"/>
    <mergeCell ref="G9:G10"/>
    <mergeCell ref="H9:H10"/>
    <mergeCell ref="A11:A12"/>
    <mergeCell ref="E11:E12"/>
    <mergeCell ref="F11:F12"/>
    <mergeCell ref="G11:G12"/>
    <mergeCell ref="H11:H12"/>
    <mergeCell ref="A15:A16"/>
    <mergeCell ref="E15:E16"/>
    <mergeCell ref="F15:F16"/>
    <mergeCell ref="G15:G16"/>
    <mergeCell ref="H15:H16"/>
    <mergeCell ref="A20:A22"/>
    <mergeCell ref="E20:E22"/>
    <mergeCell ref="F20:F22"/>
    <mergeCell ref="G20:G22"/>
    <mergeCell ref="H20:H22"/>
  </mergeCells>
  <conditionalFormatting sqref="D4:D22">
    <cfRule type="colorScale" priority="6">
      <colorScale>
        <cfvo type="min"/>
        <cfvo type="max"/>
        <color rgb="FFFCFCFF"/>
        <color rgb="FFF8696B"/>
      </colorScale>
    </cfRule>
  </conditionalFormatting>
  <conditionalFormatting sqref="F4:F22">
    <cfRule type="colorScale" priority="7">
      <colorScale>
        <cfvo type="min"/>
        <cfvo type="max"/>
        <color rgb="FFFCFCFF"/>
        <color rgb="FFF8696B"/>
      </colorScale>
    </cfRule>
  </conditionalFormatting>
  <conditionalFormatting sqref="G4:G22">
    <cfRule type="colorScale" priority="8">
      <colorScale>
        <cfvo type="min"/>
        <cfvo type="max"/>
        <color rgb="FFFCFCFF"/>
        <color rgb="FFF8696B"/>
      </colorScale>
    </cfRule>
  </conditionalFormatting>
  <conditionalFormatting sqref="H4:H22">
    <cfRule type="colorScale" priority="9">
      <colorScale>
        <cfvo type="min"/>
        <cfvo type="max"/>
        <color rgb="FFFCFCFF"/>
        <color rgb="FFF8696B"/>
      </colorScale>
    </cfRule>
  </conditionalFormatting>
  <conditionalFormatting sqref="L4:L15">
    <cfRule type="colorScale" priority="5">
      <colorScale>
        <cfvo type="min"/>
        <cfvo type="max"/>
        <color rgb="FFFCFCFF"/>
        <color rgb="FFF8696B"/>
      </colorScale>
    </cfRule>
  </conditionalFormatting>
  <conditionalFormatting sqref="L19:L32">
    <cfRule type="colorScale" priority="4">
      <colorScale>
        <cfvo type="min"/>
        <cfvo type="max"/>
        <color rgb="FFFCFCFF"/>
        <color rgb="FFF8696B"/>
      </colorScale>
    </cfRule>
  </conditionalFormatting>
  <conditionalFormatting sqref="M19:M32">
    <cfRule type="colorScale" priority="3">
      <colorScale>
        <cfvo type="min"/>
        <cfvo type="max"/>
        <color rgb="FFFCFCFF"/>
        <color rgb="FFF8696B"/>
      </colorScale>
    </cfRule>
  </conditionalFormatting>
  <conditionalFormatting sqref="N19:N32">
    <cfRule type="colorScale" priority="2">
      <colorScale>
        <cfvo type="min"/>
        <cfvo type="max"/>
        <color rgb="FFFCFCFF"/>
        <color rgb="FFF8696B"/>
      </colorScale>
    </cfRule>
  </conditionalFormatting>
  <hyperlinks>
    <hyperlink ref="A1" location="'0. Cover'!A1" display="Return to Cover Pag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71"/>
  <sheetViews>
    <sheetView zoomScale="70" zoomScaleNormal="70" workbookViewId="0">
      <pane ySplit="3" topLeftCell="A41" activePane="bottomLeft" state="frozen"/>
      <selection pane="bottomLeft" activeCell="J73" sqref="J73"/>
    </sheetView>
  </sheetViews>
  <sheetFormatPr defaultRowHeight="14.5" x14ac:dyDescent="0.35"/>
  <cols>
    <col min="1" max="1" width="69.1796875" customWidth="1"/>
    <col min="2" max="2" width="61.81640625" customWidth="1"/>
    <col min="3" max="3" width="16.453125" customWidth="1"/>
    <col min="4" max="4" width="10.81640625" style="36" customWidth="1"/>
    <col min="5" max="5" width="5.26953125" customWidth="1"/>
    <col min="6" max="6" width="7.1796875" style="36" customWidth="1"/>
    <col min="7" max="7" width="22.7265625" style="36" customWidth="1"/>
    <col min="8" max="8" width="22.7265625" customWidth="1"/>
    <col min="9" max="9" width="28.26953125" customWidth="1"/>
    <col min="10" max="10" width="29" customWidth="1"/>
    <col min="13" max="13" width="94.453125" customWidth="1"/>
    <col min="14" max="14" width="31.26953125" customWidth="1"/>
    <col min="15" max="15" width="7.1796875" customWidth="1"/>
  </cols>
  <sheetData>
    <row r="1" spans="1:15" ht="67.150000000000006" customHeight="1" thickBot="1" x14ac:dyDescent="0.7">
      <c r="A1" s="78" t="s">
        <v>28</v>
      </c>
      <c r="B1" s="79"/>
    </row>
    <row r="2" spans="1:15" ht="64.150000000000006" customHeight="1" thickBot="1" x14ac:dyDescent="0.4">
      <c r="A2" s="119" t="s">
        <v>372</v>
      </c>
      <c r="B2" s="119"/>
      <c r="C2" s="119"/>
      <c r="D2" s="119"/>
      <c r="E2" s="119"/>
      <c r="F2" s="119"/>
      <c r="G2" s="119"/>
      <c r="H2" s="119"/>
      <c r="I2" s="119"/>
      <c r="J2" s="119"/>
      <c r="M2" s="120" t="s">
        <v>373</v>
      </c>
      <c r="N2" s="121"/>
      <c r="O2" s="122"/>
    </row>
    <row r="3" spans="1:15" x14ac:dyDescent="0.35">
      <c r="A3" s="3" t="s">
        <v>240</v>
      </c>
      <c r="B3" s="3" t="s">
        <v>348</v>
      </c>
      <c r="C3" s="3" t="s">
        <v>242</v>
      </c>
      <c r="D3" s="33" t="s">
        <v>374</v>
      </c>
      <c r="E3" s="3" t="s">
        <v>244</v>
      </c>
      <c r="F3" s="33" t="s">
        <v>245</v>
      </c>
      <c r="G3" s="4" t="s">
        <v>710</v>
      </c>
      <c r="H3" s="4" t="s">
        <v>709</v>
      </c>
      <c r="I3" s="3" t="s">
        <v>248</v>
      </c>
      <c r="J3" s="3" t="s">
        <v>249</v>
      </c>
      <c r="M3" s="5" t="s">
        <v>240</v>
      </c>
      <c r="N3" s="5" t="s">
        <v>250</v>
      </c>
      <c r="O3" s="5" t="s">
        <v>245</v>
      </c>
    </row>
    <row r="4" spans="1:15" x14ac:dyDescent="0.35">
      <c r="A4" s="117" t="s">
        <v>252</v>
      </c>
      <c r="B4" s="7" t="s">
        <v>36</v>
      </c>
      <c r="C4" s="8">
        <v>24</v>
      </c>
      <c r="D4" s="9">
        <f>C4/$E$4</f>
        <v>0.40677966101694918</v>
      </c>
      <c r="E4" s="117">
        <v>59</v>
      </c>
      <c r="F4" s="118">
        <v>0.13882352941176471</v>
      </c>
      <c r="G4" s="115">
        <v>21739.236666666668</v>
      </c>
      <c r="H4" s="115">
        <f>F4*G4</f>
        <v>3017.917560784314</v>
      </c>
      <c r="I4" s="111">
        <v>43.79245283018868</v>
      </c>
      <c r="J4" s="111">
        <f>I4*F4</f>
        <v>6.0794228634850169</v>
      </c>
      <c r="M4" s="7" t="s">
        <v>252</v>
      </c>
      <c r="N4" s="8">
        <v>59</v>
      </c>
      <c r="O4" s="9">
        <v>0.13882352941176471</v>
      </c>
    </row>
    <row r="5" spans="1:15" x14ac:dyDescent="0.35">
      <c r="A5" s="117"/>
      <c r="B5" s="7" t="s">
        <v>37</v>
      </c>
      <c r="C5" s="8">
        <v>35</v>
      </c>
      <c r="D5" s="9">
        <f>C5/$E$4</f>
        <v>0.59322033898305082</v>
      </c>
      <c r="E5" s="117"/>
      <c r="F5" s="118"/>
      <c r="G5" s="115"/>
      <c r="H5" s="115"/>
      <c r="I5" s="111"/>
      <c r="J5" s="111"/>
      <c r="M5" s="7" t="s">
        <v>251</v>
      </c>
      <c r="N5" s="8">
        <v>59</v>
      </c>
      <c r="O5" s="9">
        <v>0.13882352941176471</v>
      </c>
    </row>
    <row r="6" spans="1:15" x14ac:dyDescent="0.35">
      <c r="A6" s="125" t="s">
        <v>251</v>
      </c>
      <c r="B6" s="34" t="s">
        <v>31</v>
      </c>
      <c r="C6" s="25">
        <v>5</v>
      </c>
      <c r="D6" s="26">
        <f>C6/$E$6</f>
        <v>8.4745762711864403E-2</v>
      </c>
      <c r="E6" s="125">
        <v>59</v>
      </c>
      <c r="F6" s="126">
        <v>0.13882352941176471</v>
      </c>
      <c r="G6" s="127">
        <v>14093.067222222222</v>
      </c>
      <c r="H6" s="127">
        <v>1956.4493320261438</v>
      </c>
      <c r="I6" s="129">
        <v>52.96078431372549</v>
      </c>
      <c r="J6" s="129">
        <f t="shared" ref="J6:J67" si="0">I6*F6</f>
        <v>7.3522029988465976</v>
      </c>
      <c r="M6" s="7" t="s">
        <v>253</v>
      </c>
      <c r="N6" s="8">
        <v>40</v>
      </c>
      <c r="O6" s="9">
        <v>9.4117647058823528E-2</v>
      </c>
    </row>
    <row r="7" spans="1:15" x14ac:dyDescent="0.35">
      <c r="A7" s="125"/>
      <c r="B7" s="34" t="s">
        <v>32</v>
      </c>
      <c r="C7" s="25">
        <v>14</v>
      </c>
      <c r="D7" s="26">
        <f>C7/$E$6</f>
        <v>0.23728813559322035</v>
      </c>
      <c r="E7" s="125"/>
      <c r="F7" s="126"/>
      <c r="G7" s="127"/>
      <c r="H7" s="127"/>
      <c r="I7" s="129"/>
      <c r="J7" s="129"/>
      <c r="M7" s="7" t="s">
        <v>265</v>
      </c>
      <c r="N7" s="8">
        <v>36</v>
      </c>
      <c r="O7" s="9">
        <v>8.4705882352941173E-2</v>
      </c>
    </row>
    <row r="8" spans="1:15" x14ac:dyDescent="0.35">
      <c r="A8" s="125"/>
      <c r="B8" s="34" t="s">
        <v>33</v>
      </c>
      <c r="C8" s="25">
        <v>39</v>
      </c>
      <c r="D8" s="26">
        <f>C8/$E$6</f>
        <v>0.66101694915254239</v>
      </c>
      <c r="E8" s="125"/>
      <c r="F8" s="126"/>
      <c r="G8" s="127"/>
      <c r="H8" s="127"/>
      <c r="I8" s="129"/>
      <c r="J8" s="129"/>
      <c r="M8" s="7" t="s">
        <v>256</v>
      </c>
      <c r="N8" s="8">
        <v>33</v>
      </c>
      <c r="O8" s="9">
        <v>7.7647058823529416E-2</v>
      </c>
    </row>
    <row r="9" spans="1:15" x14ac:dyDescent="0.35">
      <c r="A9" s="125"/>
      <c r="B9" s="34" t="s">
        <v>34</v>
      </c>
      <c r="C9" s="25">
        <v>1</v>
      </c>
      <c r="D9" s="26">
        <f>C9/$E$6</f>
        <v>1.6949152542372881E-2</v>
      </c>
      <c r="E9" s="125"/>
      <c r="F9" s="126"/>
      <c r="G9" s="127"/>
      <c r="H9" s="127"/>
      <c r="I9" s="129"/>
      <c r="J9" s="129"/>
      <c r="M9" s="7" t="s">
        <v>257</v>
      </c>
      <c r="N9" s="8">
        <v>32</v>
      </c>
      <c r="O9" s="9">
        <v>7.5294117647058817E-2</v>
      </c>
    </row>
    <row r="10" spans="1:15" x14ac:dyDescent="0.35">
      <c r="A10" s="117" t="s">
        <v>253</v>
      </c>
      <c r="B10" s="7" t="s">
        <v>41</v>
      </c>
      <c r="C10" s="8">
        <v>39</v>
      </c>
      <c r="D10" s="9">
        <f>C10/$E$10</f>
        <v>0.97499999999999998</v>
      </c>
      <c r="E10" s="117">
        <v>40</v>
      </c>
      <c r="F10" s="118">
        <v>9.4117647058823528E-2</v>
      </c>
      <c r="G10" s="115" t="s">
        <v>270</v>
      </c>
      <c r="H10" s="115">
        <v>0</v>
      </c>
      <c r="I10" s="111">
        <v>22.5</v>
      </c>
      <c r="J10" s="111">
        <f t="shared" si="0"/>
        <v>2.1176470588235294</v>
      </c>
      <c r="M10" s="7" t="s">
        <v>261</v>
      </c>
      <c r="N10" s="8">
        <v>31</v>
      </c>
      <c r="O10" s="9">
        <v>7.2941176470588232E-2</v>
      </c>
    </row>
    <row r="11" spans="1:15" x14ac:dyDescent="0.35">
      <c r="A11" s="117"/>
      <c r="B11" s="7" t="s">
        <v>45</v>
      </c>
      <c r="C11" s="8">
        <v>1</v>
      </c>
      <c r="D11" s="9">
        <f>C11/$E$10</f>
        <v>2.5000000000000001E-2</v>
      </c>
      <c r="E11" s="117"/>
      <c r="F11" s="118"/>
      <c r="G11" s="115"/>
      <c r="H11" s="115"/>
      <c r="I11" s="111"/>
      <c r="J11" s="111"/>
      <c r="M11" s="7" t="s">
        <v>255</v>
      </c>
      <c r="N11" s="8">
        <v>25</v>
      </c>
      <c r="O11" s="9">
        <v>5.8823529411764705E-2</v>
      </c>
    </row>
    <row r="12" spans="1:15" x14ac:dyDescent="0.35">
      <c r="A12" s="125" t="s">
        <v>265</v>
      </c>
      <c r="B12" s="34" t="s">
        <v>48</v>
      </c>
      <c r="C12" s="25">
        <v>6</v>
      </c>
      <c r="D12" s="26">
        <f t="shared" ref="D12:D19" si="1">C12/$E$12</f>
        <v>0.16666666666666666</v>
      </c>
      <c r="E12" s="125">
        <v>36</v>
      </c>
      <c r="F12" s="126">
        <v>8.4705882352941173E-2</v>
      </c>
      <c r="G12" s="127">
        <v>94214.790000000008</v>
      </c>
      <c r="H12" s="127">
        <v>7980.5469176470588</v>
      </c>
      <c r="I12" s="129">
        <v>28.787878787878789</v>
      </c>
      <c r="J12" s="129">
        <f t="shared" si="0"/>
        <v>2.4385026737967914</v>
      </c>
      <c r="M12" s="7" t="s">
        <v>263</v>
      </c>
      <c r="N12" s="8">
        <v>23</v>
      </c>
      <c r="O12" s="9">
        <v>5.4117647058823527E-2</v>
      </c>
    </row>
    <row r="13" spans="1:15" x14ac:dyDescent="0.35">
      <c r="A13" s="125"/>
      <c r="B13" s="34" t="s">
        <v>52</v>
      </c>
      <c r="C13" s="25">
        <v>11</v>
      </c>
      <c r="D13" s="26">
        <f t="shared" si="1"/>
        <v>0.30555555555555558</v>
      </c>
      <c r="E13" s="125"/>
      <c r="F13" s="126"/>
      <c r="G13" s="127"/>
      <c r="H13" s="127"/>
      <c r="I13" s="129"/>
      <c r="J13" s="129"/>
      <c r="M13" s="7" t="s">
        <v>262</v>
      </c>
      <c r="N13" s="8">
        <v>19</v>
      </c>
      <c r="O13" s="9">
        <v>4.4705882352941179E-2</v>
      </c>
    </row>
    <row r="14" spans="1:15" x14ac:dyDescent="0.35">
      <c r="A14" s="125"/>
      <c r="B14" s="34" t="s">
        <v>53</v>
      </c>
      <c r="C14" s="25">
        <v>5</v>
      </c>
      <c r="D14" s="26">
        <f t="shared" si="1"/>
        <v>0.1388888888888889</v>
      </c>
      <c r="E14" s="125"/>
      <c r="F14" s="126"/>
      <c r="G14" s="127"/>
      <c r="H14" s="127"/>
      <c r="I14" s="129"/>
      <c r="J14" s="129"/>
      <c r="M14" s="7" t="s">
        <v>268</v>
      </c>
      <c r="N14" s="8">
        <v>12</v>
      </c>
      <c r="O14" s="9">
        <v>2.823529411764706E-2</v>
      </c>
    </row>
    <row r="15" spans="1:15" x14ac:dyDescent="0.35">
      <c r="A15" s="125"/>
      <c r="B15" s="34" t="s">
        <v>54</v>
      </c>
      <c r="C15" s="25">
        <v>1</v>
      </c>
      <c r="D15" s="26">
        <f t="shared" si="1"/>
        <v>2.7777777777777776E-2</v>
      </c>
      <c r="E15" s="125"/>
      <c r="F15" s="126"/>
      <c r="G15" s="127"/>
      <c r="H15" s="127"/>
      <c r="I15" s="129"/>
      <c r="J15" s="129"/>
      <c r="M15" s="7" t="s">
        <v>259</v>
      </c>
      <c r="N15" s="8">
        <v>12</v>
      </c>
      <c r="O15" s="9">
        <v>2.823529411764706E-2</v>
      </c>
    </row>
    <row r="16" spans="1:15" x14ac:dyDescent="0.35">
      <c r="A16" s="125"/>
      <c r="B16" s="34" t="s">
        <v>55</v>
      </c>
      <c r="C16" s="25">
        <v>2</v>
      </c>
      <c r="D16" s="26">
        <f t="shared" si="1"/>
        <v>5.5555555555555552E-2</v>
      </c>
      <c r="E16" s="125"/>
      <c r="F16" s="126"/>
      <c r="G16" s="127"/>
      <c r="H16" s="127"/>
      <c r="I16" s="129"/>
      <c r="J16" s="129"/>
      <c r="M16" s="7" t="s">
        <v>264</v>
      </c>
      <c r="N16" s="8">
        <v>11</v>
      </c>
      <c r="O16" s="9">
        <v>2.5882352941176471E-2</v>
      </c>
    </row>
    <row r="17" spans="1:15" x14ac:dyDescent="0.35">
      <c r="A17" s="125"/>
      <c r="B17" s="34" t="s">
        <v>56</v>
      </c>
      <c r="C17" s="25">
        <v>2</v>
      </c>
      <c r="D17" s="26">
        <f t="shared" si="1"/>
        <v>5.5555555555555552E-2</v>
      </c>
      <c r="E17" s="125"/>
      <c r="F17" s="126"/>
      <c r="G17" s="127"/>
      <c r="H17" s="127"/>
      <c r="I17" s="129"/>
      <c r="J17" s="129"/>
      <c r="M17" s="7" t="s">
        <v>269</v>
      </c>
      <c r="N17" s="8">
        <v>10</v>
      </c>
      <c r="O17" s="9">
        <v>2.3529411764705882E-2</v>
      </c>
    </row>
    <row r="18" spans="1:15" x14ac:dyDescent="0.35">
      <c r="A18" s="125"/>
      <c r="B18" s="34" t="s">
        <v>57</v>
      </c>
      <c r="C18" s="25">
        <v>1</v>
      </c>
      <c r="D18" s="26">
        <f t="shared" si="1"/>
        <v>2.7777777777777776E-2</v>
      </c>
      <c r="E18" s="125"/>
      <c r="F18" s="126"/>
      <c r="G18" s="127"/>
      <c r="H18" s="127"/>
      <c r="I18" s="129"/>
      <c r="J18" s="129"/>
      <c r="M18" s="7" t="s">
        <v>258</v>
      </c>
      <c r="N18" s="8">
        <v>9</v>
      </c>
      <c r="O18" s="9">
        <v>2.1176470588235293E-2</v>
      </c>
    </row>
    <row r="19" spans="1:15" x14ac:dyDescent="0.35">
      <c r="A19" s="125"/>
      <c r="B19" s="34" t="s">
        <v>58</v>
      </c>
      <c r="C19" s="25">
        <v>8</v>
      </c>
      <c r="D19" s="26">
        <f t="shared" si="1"/>
        <v>0.22222222222222221</v>
      </c>
      <c r="E19" s="125"/>
      <c r="F19" s="126"/>
      <c r="G19" s="127"/>
      <c r="H19" s="127"/>
      <c r="I19" s="129"/>
      <c r="J19" s="129"/>
      <c r="M19" s="7" t="s">
        <v>267</v>
      </c>
      <c r="N19" s="8">
        <v>7</v>
      </c>
      <c r="O19" s="9">
        <v>1.6470588235294119E-2</v>
      </c>
    </row>
    <row r="20" spans="1:15" x14ac:dyDescent="0.35">
      <c r="A20" s="117" t="s">
        <v>256</v>
      </c>
      <c r="B20" s="7" t="s">
        <v>71</v>
      </c>
      <c r="C20" s="8">
        <v>2</v>
      </c>
      <c r="D20" s="9">
        <f>C20/$E$20</f>
        <v>6.0606060606060608E-2</v>
      </c>
      <c r="E20" s="117">
        <v>33</v>
      </c>
      <c r="F20" s="118">
        <v>7.7647058823529416E-2</v>
      </c>
      <c r="G20" s="115">
        <v>2000</v>
      </c>
      <c r="H20" s="115">
        <v>155.29411764705884</v>
      </c>
      <c r="I20" s="111">
        <v>10.666666666666666</v>
      </c>
      <c r="J20" s="111">
        <f t="shared" si="0"/>
        <v>0.82823529411764707</v>
      </c>
      <c r="M20" s="7" t="s">
        <v>266</v>
      </c>
      <c r="N20" s="8">
        <v>5</v>
      </c>
      <c r="O20" s="9">
        <v>1.1764705882352941E-2</v>
      </c>
    </row>
    <row r="21" spans="1:15" x14ac:dyDescent="0.35">
      <c r="A21" s="117"/>
      <c r="B21" s="7" t="s">
        <v>72</v>
      </c>
      <c r="C21" s="8">
        <v>31</v>
      </c>
      <c r="D21" s="9">
        <f>C21/$E$20</f>
        <v>0.93939393939393945</v>
      </c>
      <c r="E21" s="117"/>
      <c r="F21" s="118"/>
      <c r="G21" s="115"/>
      <c r="H21" s="115"/>
      <c r="I21" s="111"/>
      <c r="J21" s="111"/>
      <c r="M21" s="7" t="s">
        <v>22</v>
      </c>
      <c r="N21" s="8">
        <v>2</v>
      </c>
      <c r="O21" s="9">
        <v>4.7058823529411761E-3</v>
      </c>
    </row>
    <row r="22" spans="1:15" x14ac:dyDescent="0.35">
      <c r="A22" s="125" t="s">
        <v>257</v>
      </c>
      <c r="B22" s="34" t="s">
        <v>74</v>
      </c>
      <c r="C22" s="25">
        <v>2</v>
      </c>
      <c r="D22" s="26">
        <f>C22/$E$22</f>
        <v>6.25E-2</v>
      </c>
      <c r="E22" s="125">
        <v>32</v>
      </c>
      <c r="F22" s="126">
        <v>7.5294117647058817E-2</v>
      </c>
      <c r="G22" s="127">
        <v>36691.385000000002</v>
      </c>
      <c r="H22" s="127">
        <v>2762.6454588235292</v>
      </c>
      <c r="I22" s="129">
        <v>77.65625</v>
      </c>
      <c r="J22" s="129">
        <f t="shared" si="0"/>
        <v>5.8470588235294114</v>
      </c>
    </row>
    <row r="23" spans="1:15" x14ac:dyDescent="0.35">
      <c r="A23" s="125"/>
      <c r="B23" s="34" t="s">
        <v>75</v>
      </c>
      <c r="C23" s="25">
        <v>29</v>
      </c>
      <c r="D23" s="26">
        <f>C23/$E$22</f>
        <v>0.90625</v>
      </c>
      <c r="E23" s="125"/>
      <c r="F23" s="126"/>
      <c r="G23" s="127"/>
      <c r="H23" s="127"/>
      <c r="I23" s="129"/>
      <c r="J23" s="129"/>
    </row>
    <row r="24" spans="1:15" ht="42" x14ac:dyDescent="0.35">
      <c r="A24" s="125"/>
      <c r="B24" s="34" t="s">
        <v>76</v>
      </c>
      <c r="C24" s="25">
        <v>1</v>
      </c>
      <c r="D24" s="26">
        <f>C24/$E$22</f>
        <v>3.125E-2</v>
      </c>
      <c r="E24" s="125"/>
      <c r="F24" s="126"/>
      <c r="G24" s="127"/>
      <c r="H24" s="127"/>
      <c r="I24" s="129"/>
      <c r="J24" s="129"/>
      <c r="M24" s="58" t="s">
        <v>375</v>
      </c>
      <c r="N24" s="59" t="s">
        <v>335</v>
      </c>
    </row>
    <row r="25" spans="1:15" x14ac:dyDescent="0.35">
      <c r="A25" s="117" t="s">
        <v>261</v>
      </c>
      <c r="B25" s="7" t="s">
        <v>84</v>
      </c>
      <c r="C25" s="8">
        <v>1</v>
      </c>
      <c r="D25" s="9">
        <f>C25/$E$25</f>
        <v>3.2258064516129031E-2</v>
      </c>
      <c r="E25" s="117">
        <v>31</v>
      </c>
      <c r="F25" s="118">
        <v>7.2941176470588232E-2</v>
      </c>
      <c r="G25" s="115">
        <v>913</v>
      </c>
      <c r="H25" s="115">
        <v>66.595294117647057</v>
      </c>
      <c r="I25" s="111">
        <v>93.666666666666671</v>
      </c>
      <c r="J25" s="111">
        <f t="shared" si="0"/>
        <v>6.8321568627450979</v>
      </c>
      <c r="M25" s="7" t="s">
        <v>337</v>
      </c>
      <c r="N25" s="9">
        <v>0.32203389830508472</v>
      </c>
    </row>
    <row r="26" spans="1:15" x14ac:dyDescent="0.35">
      <c r="A26" s="117"/>
      <c r="B26" s="7" t="s">
        <v>85</v>
      </c>
      <c r="C26" s="8">
        <v>1</v>
      </c>
      <c r="D26" s="9">
        <f>C26/$E$25</f>
        <v>3.2258064516129031E-2</v>
      </c>
      <c r="E26" s="117"/>
      <c r="F26" s="118"/>
      <c r="G26" s="115"/>
      <c r="H26" s="115"/>
      <c r="I26" s="111"/>
      <c r="J26" s="111"/>
      <c r="M26" s="7" t="s">
        <v>340</v>
      </c>
      <c r="N26" s="9">
        <v>0.1864406779661017</v>
      </c>
    </row>
    <row r="27" spans="1:15" x14ac:dyDescent="0.35">
      <c r="A27" s="117"/>
      <c r="B27" s="7" t="s">
        <v>86</v>
      </c>
      <c r="C27" s="8">
        <v>1</v>
      </c>
      <c r="D27" s="9">
        <f>C27/$E$25</f>
        <v>3.2258064516129031E-2</v>
      </c>
      <c r="E27" s="117"/>
      <c r="F27" s="118"/>
      <c r="G27" s="115"/>
      <c r="H27" s="115"/>
      <c r="I27" s="111"/>
      <c r="J27" s="111"/>
      <c r="M27" s="7" t="s">
        <v>336</v>
      </c>
      <c r="N27" s="9">
        <v>0.13559322033898305</v>
      </c>
    </row>
    <row r="28" spans="1:15" x14ac:dyDescent="0.35">
      <c r="A28" s="117"/>
      <c r="B28" s="7" t="s">
        <v>88</v>
      </c>
      <c r="C28" s="8">
        <v>28</v>
      </c>
      <c r="D28" s="9">
        <f>C28/$E$25</f>
        <v>0.90322580645161288</v>
      </c>
      <c r="E28" s="117"/>
      <c r="F28" s="118"/>
      <c r="G28" s="115"/>
      <c r="H28" s="115"/>
      <c r="I28" s="111"/>
      <c r="J28" s="111"/>
      <c r="M28" s="7" t="s">
        <v>341</v>
      </c>
      <c r="N28" s="9">
        <v>0.13559322033898305</v>
      </c>
    </row>
    <row r="29" spans="1:15" x14ac:dyDescent="0.35">
      <c r="A29" s="125" t="s">
        <v>255</v>
      </c>
      <c r="B29" s="34" t="s">
        <v>61</v>
      </c>
      <c r="C29" s="25">
        <v>4</v>
      </c>
      <c r="D29" s="26">
        <f t="shared" ref="D29:D35" si="2">C29/$E$29</f>
        <v>0.16</v>
      </c>
      <c r="E29" s="125">
        <v>25</v>
      </c>
      <c r="F29" s="126">
        <v>5.8823529411764705E-2</v>
      </c>
      <c r="G29" s="127">
        <v>555758.36857142858</v>
      </c>
      <c r="H29" s="127">
        <v>32691.668739495799</v>
      </c>
      <c r="I29" s="129">
        <v>36.523809523809526</v>
      </c>
      <c r="J29" s="129">
        <f t="shared" si="0"/>
        <v>2.1484593837535013</v>
      </c>
      <c r="M29" s="7" t="s">
        <v>342</v>
      </c>
      <c r="N29" s="9">
        <v>8.4745762711864403E-2</v>
      </c>
    </row>
    <row r="30" spans="1:15" x14ac:dyDescent="0.35">
      <c r="A30" s="125"/>
      <c r="B30" s="34" t="s">
        <v>62</v>
      </c>
      <c r="C30" s="25">
        <v>1</v>
      </c>
      <c r="D30" s="26">
        <f t="shared" si="2"/>
        <v>0.04</v>
      </c>
      <c r="E30" s="125"/>
      <c r="F30" s="126"/>
      <c r="G30" s="127"/>
      <c r="H30" s="127"/>
      <c r="I30" s="129"/>
      <c r="J30" s="129"/>
      <c r="M30" s="7" t="s">
        <v>343</v>
      </c>
      <c r="N30" s="9">
        <v>1.6949152542372881E-2</v>
      </c>
    </row>
    <row r="31" spans="1:15" x14ac:dyDescent="0.35">
      <c r="A31" s="125"/>
      <c r="B31" s="34" t="s">
        <v>63</v>
      </c>
      <c r="C31" s="25">
        <v>2</v>
      </c>
      <c r="D31" s="26">
        <f t="shared" si="2"/>
        <v>0.08</v>
      </c>
      <c r="E31" s="125"/>
      <c r="F31" s="126"/>
      <c r="G31" s="127"/>
      <c r="H31" s="127"/>
      <c r="I31" s="129"/>
      <c r="J31" s="129"/>
      <c r="M31" s="7" t="s">
        <v>339</v>
      </c>
      <c r="N31" s="9">
        <v>0</v>
      </c>
    </row>
    <row r="32" spans="1:15" x14ac:dyDescent="0.35">
      <c r="A32" s="125"/>
      <c r="B32" s="34" t="s">
        <v>64</v>
      </c>
      <c r="C32" s="25">
        <v>9</v>
      </c>
      <c r="D32" s="26">
        <f t="shared" si="2"/>
        <v>0.36</v>
      </c>
      <c r="E32" s="125"/>
      <c r="F32" s="126"/>
      <c r="G32" s="127"/>
      <c r="H32" s="127"/>
      <c r="I32" s="129"/>
      <c r="J32" s="129"/>
      <c r="M32" s="7" t="s">
        <v>338</v>
      </c>
      <c r="N32" s="9">
        <v>0</v>
      </c>
    </row>
    <row r="33" spans="1:14" x14ac:dyDescent="0.35">
      <c r="A33" s="125"/>
      <c r="B33" s="34" t="s">
        <v>65</v>
      </c>
      <c r="C33" s="25">
        <v>5</v>
      </c>
      <c r="D33" s="26">
        <f t="shared" si="2"/>
        <v>0.2</v>
      </c>
      <c r="E33" s="125"/>
      <c r="F33" s="126"/>
      <c r="G33" s="127"/>
      <c r="H33" s="127"/>
      <c r="I33" s="129"/>
      <c r="J33" s="129"/>
      <c r="M33" s="7" t="s">
        <v>344</v>
      </c>
      <c r="N33" s="9">
        <v>0.1186440677966103</v>
      </c>
    </row>
    <row r="34" spans="1:14" x14ac:dyDescent="0.35">
      <c r="A34" s="125"/>
      <c r="B34" s="34" t="s">
        <v>66</v>
      </c>
      <c r="C34" s="25">
        <v>1</v>
      </c>
      <c r="D34" s="26">
        <f t="shared" si="2"/>
        <v>0.04</v>
      </c>
      <c r="E34" s="125"/>
      <c r="F34" s="126"/>
      <c r="G34" s="127"/>
      <c r="H34" s="127"/>
      <c r="I34" s="129"/>
      <c r="J34" s="129"/>
      <c r="M34" t="s">
        <v>345</v>
      </c>
    </row>
    <row r="35" spans="1:14" x14ac:dyDescent="0.35">
      <c r="A35" s="125"/>
      <c r="B35" s="34" t="s">
        <v>67</v>
      </c>
      <c r="C35" s="25">
        <v>3</v>
      </c>
      <c r="D35" s="26">
        <f t="shared" si="2"/>
        <v>0.12</v>
      </c>
      <c r="E35" s="125"/>
      <c r="F35" s="126"/>
      <c r="G35" s="127"/>
      <c r="H35" s="127"/>
      <c r="I35" s="129"/>
      <c r="J35" s="129"/>
    </row>
    <row r="36" spans="1:14" x14ac:dyDescent="0.35">
      <c r="A36" s="117" t="s">
        <v>263</v>
      </c>
      <c r="B36" s="7" t="s">
        <v>98</v>
      </c>
      <c r="C36" s="8">
        <v>8</v>
      </c>
      <c r="D36" s="9">
        <f t="shared" ref="D36:D42" si="3">C36/$E$36</f>
        <v>0.34782608695652173</v>
      </c>
      <c r="E36" s="117">
        <v>23</v>
      </c>
      <c r="F36" s="118">
        <v>5.4117647058823527E-2</v>
      </c>
      <c r="G36" s="115">
        <v>10137.471</v>
      </c>
      <c r="H36" s="115">
        <v>548.61607764705877</v>
      </c>
      <c r="I36" s="111">
        <v>26.7</v>
      </c>
      <c r="J36" s="111">
        <f t="shared" si="0"/>
        <v>1.4449411764705882</v>
      </c>
    </row>
    <row r="37" spans="1:14" x14ac:dyDescent="0.35">
      <c r="A37" s="117"/>
      <c r="B37" s="7" t="s">
        <v>99</v>
      </c>
      <c r="C37" s="8">
        <v>1</v>
      </c>
      <c r="D37" s="9">
        <f t="shared" si="3"/>
        <v>4.3478260869565216E-2</v>
      </c>
      <c r="E37" s="117"/>
      <c r="F37" s="118"/>
      <c r="G37" s="115"/>
      <c r="H37" s="115"/>
      <c r="I37" s="111"/>
      <c r="J37" s="111"/>
    </row>
    <row r="38" spans="1:14" x14ac:dyDescent="0.35">
      <c r="A38" s="117"/>
      <c r="B38" s="7" t="s">
        <v>100</v>
      </c>
      <c r="C38" s="8">
        <v>1</v>
      </c>
      <c r="D38" s="9">
        <f t="shared" si="3"/>
        <v>4.3478260869565216E-2</v>
      </c>
      <c r="E38" s="117"/>
      <c r="F38" s="118"/>
      <c r="G38" s="115"/>
      <c r="H38" s="115"/>
      <c r="I38" s="111"/>
      <c r="J38" s="111"/>
    </row>
    <row r="39" spans="1:14" x14ac:dyDescent="0.35">
      <c r="A39" s="117"/>
      <c r="B39" s="7" t="s">
        <v>101</v>
      </c>
      <c r="C39" s="8">
        <v>7</v>
      </c>
      <c r="D39" s="9">
        <f t="shared" si="3"/>
        <v>0.30434782608695654</v>
      </c>
      <c r="E39" s="117"/>
      <c r="F39" s="118"/>
      <c r="G39" s="115"/>
      <c r="H39" s="115"/>
      <c r="I39" s="111"/>
      <c r="J39" s="111"/>
    </row>
    <row r="40" spans="1:14" x14ac:dyDescent="0.35">
      <c r="A40" s="117"/>
      <c r="B40" s="7" t="s">
        <v>103</v>
      </c>
      <c r="C40" s="8">
        <v>3</v>
      </c>
      <c r="D40" s="9">
        <f t="shared" si="3"/>
        <v>0.13043478260869565</v>
      </c>
      <c r="E40" s="117"/>
      <c r="F40" s="118"/>
      <c r="G40" s="115"/>
      <c r="H40" s="115"/>
      <c r="I40" s="111"/>
      <c r="J40" s="111"/>
    </row>
    <row r="41" spans="1:14" x14ac:dyDescent="0.35">
      <c r="A41" s="117"/>
      <c r="B41" s="7" t="s">
        <v>104</v>
      </c>
      <c r="C41" s="8">
        <v>1</v>
      </c>
      <c r="D41" s="9">
        <f t="shared" si="3"/>
        <v>4.3478260869565216E-2</v>
      </c>
      <c r="E41" s="117"/>
      <c r="F41" s="118"/>
      <c r="G41" s="115"/>
      <c r="H41" s="115"/>
      <c r="I41" s="111"/>
      <c r="J41" s="111"/>
    </row>
    <row r="42" spans="1:14" x14ac:dyDescent="0.35">
      <c r="A42" s="117"/>
      <c r="B42" s="7" t="s">
        <v>105</v>
      </c>
      <c r="C42" s="8">
        <v>2</v>
      </c>
      <c r="D42" s="9">
        <f t="shared" si="3"/>
        <v>8.6956521739130432E-2</v>
      </c>
      <c r="E42" s="117"/>
      <c r="F42" s="118"/>
      <c r="G42" s="115"/>
      <c r="H42" s="115"/>
      <c r="I42" s="111"/>
      <c r="J42" s="111"/>
    </row>
    <row r="43" spans="1:14" x14ac:dyDescent="0.35">
      <c r="A43" s="125" t="s">
        <v>262</v>
      </c>
      <c r="B43" s="34" t="s">
        <v>92</v>
      </c>
      <c r="C43" s="25">
        <v>11</v>
      </c>
      <c r="D43" s="26">
        <f>C43/$E$43</f>
        <v>0.57894736842105265</v>
      </c>
      <c r="E43" s="125">
        <v>19</v>
      </c>
      <c r="F43" s="126">
        <v>4.4705882352941179E-2</v>
      </c>
      <c r="G43" s="127">
        <v>12714.68</v>
      </c>
      <c r="H43" s="127">
        <v>568.4209882352942</v>
      </c>
      <c r="I43" s="129">
        <v>41.277777777777779</v>
      </c>
      <c r="J43" s="129">
        <f t="shared" si="0"/>
        <v>1.845359477124183</v>
      </c>
    </row>
    <row r="44" spans="1:14" x14ac:dyDescent="0.35">
      <c r="A44" s="125"/>
      <c r="B44" s="34" t="s">
        <v>94</v>
      </c>
      <c r="C44" s="25">
        <v>1</v>
      </c>
      <c r="D44" s="26">
        <f>C44/$E$43</f>
        <v>5.2631578947368418E-2</v>
      </c>
      <c r="E44" s="125"/>
      <c r="F44" s="126"/>
      <c r="G44" s="127"/>
      <c r="H44" s="127"/>
      <c r="I44" s="129"/>
      <c r="J44" s="129"/>
    </row>
    <row r="45" spans="1:14" x14ac:dyDescent="0.35">
      <c r="A45" s="125"/>
      <c r="B45" s="34" t="s">
        <v>95</v>
      </c>
      <c r="C45" s="25">
        <v>5</v>
      </c>
      <c r="D45" s="26">
        <f>C45/$E$43</f>
        <v>0.26315789473684209</v>
      </c>
      <c r="E45" s="125"/>
      <c r="F45" s="126"/>
      <c r="G45" s="127"/>
      <c r="H45" s="127"/>
      <c r="I45" s="129"/>
      <c r="J45" s="129"/>
    </row>
    <row r="46" spans="1:14" x14ac:dyDescent="0.35">
      <c r="A46" s="125"/>
      <c r="B46" s="34" t="s">
        <v>96</v>
      </c>
      <c r="C46" s="25">
        <v>2</v>
      </c>
      <c r="D46" s="26">
        <f>C46/$E$43</f>
        <v>0.10526315789473684</v>
      </c>
      <c r="E46" s="125"/>
      <c r="F46" s="126"/>
      <c r="G46" s="127"/>
      <c r="H46" s="127"/>
      <c r="I46" s="129"/>
      <c r="J46" s="129"/>
    </row>
    <row r="47" spans="1:14" x14ac:dyDescent="0.35">
      <c r="A47" s="117" t="s">
        <v>268</v>
      </c>
      <c r="B47" s="7" t="s">
        <v>128</v>
      </c>
      <c r="C47" s="8">
        <v>4</v>
      </c>
      <c r="D47" s="9">
        <f>C47/$E$47</f>
        <v>0.33333333333333331</v>
      </c>
      <c r="E47" s="117">
        <v>12</v>
      </c>
      <c r="F47" s="118">
        <v>2.823529411764706E-2</v>
      </c>
      <c r="G47" s="115">
        <v>14511.058333333334</v>
      </c>
      <c r="H47" s="115">
        <v>409.72400000000005</v>
      </c>
      <c r="I47" s="111">
        <v>14.125</v>
      </c>
      <c r="J47" s="111">
        <f t="shared" si="0"/>
        <v>0.39882352941176474</v>
      </c>
    </row>
    <row r="48" spans="1:14" x14ac:dyDescent="0.35">
      <c r="A48" s="117"/>
      <c r="B48" s="7" t="s">
        <v>129</v>
      </c>
      <c r="C48" s="8">
        <v>7</v>
      </c>
      <c r="D48" s="9">
        <f>C48/$E$47</f>
        <v>0.58333333333333337</v>
      </c>
      <c r="E48" s="117"/>
      <c r="F48" s="118"/>
      <c r="G48" s="115"/>
      <c r="H48" s="115"/>
      <c r="I48" s="111"/>
      <c r="J48" s="111"/>
    </row>
    <row r="49" spans="1:10" x14ac:dyDescent="0.35">
      <c r="A49" s="117"/>
      <c r="B49" s="7" t="s">
        <v>130</v>
      </c>
      <c r="C49" s="8">
        <v>1</v>
      </c>
      <c r="D49" s="9">
        <f>C49/$E$47</f>
        <v>8.3333333333333329E-2</v>
      </c>
      <c r="E49" s="117"/>
      <c r="F49" s="118"/>
      <c r="G49" s="115"/>
      <c r="H49" s="115"/>
      <c r="I49" s="111"/>
      <c r="J49" s="111"/>
    </row>
    <row r="50" spans="1:10" x14ac:dyDescent="0.35">
      <c r="A50" s="25" t="s">
        <v>259</v>
      </c>
      <c r="B50" s="34" t="s">
        <v>81</v>
      </c>
      <c r="C50" s="25">
        <v>12</v>
      </c>
      <c r="D50" s="26">
        <f>C50/$E$50</f>
        <v>1</v>
      </c>
      <c r="E50" s="25">
        <v>12</v>
      </c>
      <c r="F50" s="26">
        <v>2.823529411764706E-2</v>
      </c>
      <c r="G50" s="27">
        <v>2963.5275000000001</v>
      </c>
      <c r="H50" s="27">
        <v>83.676070588235305</v>
      </c>
      <c r="I50" s="28">
        <v>49.111111111111114</v>
      </c>
      <c r="J50" s="28">
        <f t="shared" si="0"/>
        <v>1.3866666666666667</v>
      </c>
    </row>
    <row r="51" spans="1:10" x14ac:dyDescent="0.35">
      <c r="A51" s="117" t="s">
        <v>264</v>
      </c>
      <c r="B51" s="7" t="s">
        <v>107</v>
      </c>
      <c r="C51" s="8">
        <v>2</v>
      </c>
      <c r="D51" s="9">
        <f>C51/$E$51</f>
        <v>0.18181818181818182</v>
      </c>
      <c r="E51" s="117">
        <v>11</v>
      </c>
      <c r="F51" s="118">
        <v>2.5882352941176471E-2</v>
      </c>
      <c r="G51" s="115">
        <v>77894.289999999994</v>
      </c>
      <c r="H51" s="115">
        <v>2016.0875058823528</v>
      </c>
      <c r="I51" s="111">
        <v>33</v>
      </c>
      <c r="J51" s="111">
        <f t="shared" si="0"/>
        <v>0.85411764705882354</v>
      </c>
    </row>
    <row r="52" spans="1:10" x14ac:dyDescent="0.35">
      <c r="A52" s="117"/>
      <c r="B52" s="7" t="s">
        <v>108</v>
      </c>
      <c r="C52" s="8">
        <v>4</v>
      </c>
      <c r="D52" s="9">
        <f>C52/$E$51</f>
        <v>0.36363636363636365</v>
      </c>
      <c r="E52" s="117"/>
      <c r="F52" s="118"/>
      <c r="G52" s="115"/>
      <c r="H52" s="115"/>
      <c r="I52" s="111"/>
      <c r="J52" s="111"/>
    </row>
    <row r="53" spans="1:10" x14ac:dyDescent="0.35">
      <c r="A53" s="117"/>
      <c r="B53" s="7" t="s">
        <v>111</v>
      </c>
      <c r="C53" s="8">
        <v>1</v>
      </c>
      <c r="D53" s="9">
        <f>C53/$E$51</f>
        <v>9.0909090909090912E-2</v>
      </c>
      <c r="E53" s="117"/>
      <c r="F53" s="118"/>
      <c r="G53" s="115"/>
      <c r="H53" s="115"/>
      <c r="I53" s="111"/>
      <c r="J53" s="111"/>
    </row>
    <row r="54" spans="1:10" x14ac:dyDescent="0.35">
      <c r="A54" s="117"/>
      <c r="B54" s="7" t="s">
        <v>112</v>
      </c>
      <c r="C54" s="8">
        <v>2</v>
      </c>
      <c r="D54" s="9">
        <f>C54/$E$51</f>
        <v>0.18181818181818182</v>
      </c>
      <c r="E54" s="117"/>
      <c r="F54" s="118"/>
      <c r="G54" s="115"/>
      <c r="H54" s="115"/>
      <c r="I54" s="111"/>
      <c r="J54" s="111"/>
    </row>
    <row r="55" spans="1:10" x14ac:dyDescent="0.35">
      <c r="A55" s="117"/>
      <c r="B55" s="7" t="s">
        <v>113</v>
      </c>
      <c r="C55" s="8">
        <v>2</v>
      </c>
      <c r="D55" s="9">
        <f>C55/$E$51</f>
        <v>0.18181818181818182</v>
      </c>
      <c r="E55" s="117"/>
      <c r="F55" s="118"/>
      <c r="G55" s="115"/>
      <c r="H55" s="115"/>
      <c r="I55" s="111"/>
      <c r="J55" s="111"/>
    </row>
    <row r="56" spans="1:10" x14ac:dyDescent="0.35">
      <c r="A56" s="125" t="s">
        <v>269</v>
      </c>
      <c r="B56" s="34" t="s">
        <v>133</v>
      </c>
      <c r="C56" s="25">
        <v>8</v>
      </c>
      <c r="D56" s="26">
        <f>C56/$E$56</f>
        <v>0.8</v>
      </c>
      <c r="E56" s="125">
        <v>10</v>
      </c>
      <c r="F56" s="126">
        <v>2.3529411764705882E-2</v>
      </c>
      <c r="G56" s="127">
        <v>60042.664999999994</v>
      </c>
      <c r="H56" s="127">
        <v>1412.7685882352939</v>
      </c>
      <c r="I56" s="129">
        <v>61.333333333333336</v>
      </c>
      <c r="J56" s="129">
        <f t="shared" si="0"/>
        <v>1.4431372549019608</v>
      </c>
    </row>
    <row r="57" spans="1:10" x14ac:dyDescent="0.35">
      <c r="A57" s="125"/>
      <c r="B57" s="34" t="s">
        <v>135</v>
      </c>
      <c r="C57" s="25">
        <v>2</v>
      </c>
      <c r="D57" s="26">
        <f>C57/$E$56</f>
        <v>0.2</v>
      </c>
      <c r="E57" s="125"/>
      <c r="F57" s="126"/>
      <c r="G57" s="127"/>
      <c r="H57" s="127"/>
      <c r="I57" s="129"/>
      <c r="J57" s="129"/>
    </row>
    <row r="58" spans="1:10" x14ac:dyDescent="0.35">
      <c r="A58" s="8" t="s">
        <v>258</v>
      </c>
      <c r="B58" s="7" t="s">
        <v>78</v>
      </c>
      <c r="C58" s="8">
        <v>9</v>
      </c>
      <c r="D58" s="9">
        <f>C58/$E$58</f>
        <v>1</v>
      </c>
      <c r="E58" s="8">
        <v>9</v>
      </c>
      <c r="F58" s="9">
        <v>2.1176470588235293E-2</v>
      </c>
      <c r="G58" s="35">
        <v>11051.724285714286</v>
      </c>
      <c r="H58" s="10">
        <f>G58*F58</f>
        <v>234.0365142857143</v>
      </c>
      <c r="I58" s="11">
        <v>2.6666666666666665</v>
      </c>
      <c r="J58" s="11">
        <f t="shared" si="0"/>
        <v>5.6470588235294113E-2</v>
      </c>
    </row>
    <row r="59" spans="1:10" x14ac:dyDescent="0.35">
      <c r="A59" s="125" t="s">
        <v>267</v>
      </c>
      <c r="B59" s="34" t="s">
        <v>123</v>
      </c>
      <c r="C59" s="25">
        <v>2</v>
      </c>
      <c r="D59" s="26">
        <f>C59/$E$59</f>
        <v>0.2857142857142857</v>
      </c>
      <c r="E59" s="125">
        <v>7</v>
      </c>
      <c r="F59" s="126">
        <v>1.6470588235294119E-2</v>
      </c>
      <c r="G59" s="127" t="s">
        <v>270</v>
      </c>
      <c r="H59" s="127">
        <v>0</v>
      </c>
      <c r="I59" s="129">
        <v>55.142857142857146</v>
      </c>
      <c r="J59" s="129">
        <f t="shared" si="0"/>
        <v>0.90823529411764714</v>
      </c>
    </row>
    <row r="60" spans="1:10" x14ac:dyDescent="0.35">
      <c r="A60" s="125"/>
      <c r="B60" s="34" t="s">
        <v>124</v>
      </c>
      <c r="C60" s="25">
        <v>2</v>
      </c>
      <c r="D60" s="26">
        <f>C60/$E$59</f>
        <v>0.2857142857142857</v>
      </c>
      <c r="E60" s="125"/>
      <c r="F60" s="126"/>
      <c r="G60" s="127"/>
      <c r="H60" s="127"/>
      <c r="I60" s="129"/>
      <c r="J60" s="129"/>
    </row>
    <row r="61" spans="1:10" x14ac:dyDescent="0.35">
      <c r="A61" s="125"/>
      <c r="B61" s="34" t="s">
        <v>125</v>
      </c>
      <c r="C61" s="25">
        <v>1</v>
      </c>
      <c r="D61" s="26">
        <f>C61/$E$59</f>
        <v>0.14285714285714285</v>
      </c>
      <c r="E61" s="125"/>
      <c r="F61" s="126"/>
      <c r="G61" s="127"/>
      <c r="H61" s="127"/>
      <c r="I61" s="129"/>
      <c r="J61" s="129"/>
    </row>
    <row r="62" spans="1:10" x14ac:dyDescent="0.35">
      <c r="A62" s="125"/>
      <c r="B62" s="34" t="s">
        <v>706</v>
      </c>
      <c r="C62" s="25">
        <v>1</v>
      </c>
      <c r="D62" s="26">
        <f>C62/$E$59</f>
        <v>0.14285714285714285</v>
      </c>
      <c r="E62" s="125"/>
      <c r="F62" s="126"/>
      <c r="G62" s="127"/>
      <c r="H62" s="127"/>
      <c r="I62" s="129"/>
      <c r="J62" s="129"/>
    </row>
    <row r="63" spans="1:10" x14ac:dyDescent="0.35">
      <c r="A63" s="125"/>
      <c r="B63" s="34" t="s">
        <v>126</v>
      </c>
      <c r="C63" s="25">
        <v>1</v>
      </c>
      <c r="D63" s="26">
        <f>C63/$E$59</f>
        <v>0.14285714285714285</v>
      </c>
      <c r="E63" s="125"/>
      <c r="F63" s="126"/>
      <c r="G63" s="127"/>
      <c r="H63" s="127"/>
      <c r="I63" s="129"/>
      <c r="J63" s="129"/>
    </row>
    <row r="64" spans="1:10" x14ac:dyDescent="0.35">
      <c r="A64" s="117" t="s">
        <v>266</v>
      </c>
      <c r="B64" s="7" t="s">
        <v>115</v>
      </c>
      <c r="C64" s="8">
        <v>1</v>
      </c>
      <c r="D64" s="9">
        <f>C64/$E$64</f>
        <v>0.2</v>
      </c>
      <c r="E64" s="117">
        <v>5</v>
      </c>
      <c r="F64" s="118">
        <v>1.1764705882352941E-2</v>
      </c>
      <c r="G64" s="115" t="s">
        <v>270</v>
      </c>
      <c r="H64" s="115">
        <v>0</v>
      </c>
      <c r="I64" s="111">
        <v>36.6</v>
      </c>
      <c r="J64" s="111">
        <f t="shared" si="0"/>
        <v>0.43058823529411766</v>
      </c>
    </row>
    <row r="65" spans="1:10" x14ac:dyDescent="0.35">
      <c r="A65" s="117"/>
      <c r="B65" s="7" t="s">
        <v>117</v>
      </c>
      <c r="C65" s="8">
        <v>2</v>
      </c>
      <c r="D65" s="9">
        <f>C65/$E$64</f>
        <v>0.4</v>
      </c>
      <c r="E65" s="117"/>
      <c r="F65" s="118"/>
      <c r="G65" s="115"/>
      <c r="H65" s="115"/>
      <c r="I65" s="111"/>
      <c r="J65" s="111"/>
    </row>
    <row r="66" spans="1:10" x14ac:dyDescent="0.35">
      <c r="A66" s="117"/>
      <c r="B66" s="7" t="s">
        <v>120</v>
      </c>
      <c r="C66" s="8">
        <v>2</v>
      </c>
      <c r="D66" s="9">
        <f>C66/$E$64</f>
        <v>0.4</v>
      </c>
      <c r="E66" s="117"/>
      <c r="F66" s="118"/>
      <c r="G66" s="115"/>
      <c r="H66" s="115"/>
      <c r="I66" s="111"/>
      <c r="J66" s="111"/>
    </row>
    <row r="67" spans="1:10" x14ac:dyDescent="0.35">
      <c r="A67" s="125" t="s">
        <v>22</v>
      </c>
      <c r="B67" s="34" t="s">
        <v>138</v>
      </c>
      <c r="C67" s="25">
        <v>1</v>
      </c>
      <c r="D67" s="26">
        <f>C67/$E$67</f>
        <v>0.5</v>
      </c>
      <c r="E67" s="125">
        <v>2</v>
      </c>
      <c r="F67" s="126">
        <v>4.7058823529411761E-3</v>
      </c>
      <c r="G67" s="127">
        <v>107204.47</v>
      </c>
      <c r="H67" s="127">
        <v>504.49162352941175</v>
      </c>
      <c r="I67" s="129">
        <v>3</v>
      </c>
      <c r="J67" s="153">
        <f t="shared" si="0"/>
        <v>1.4117647058823528E-2</v>
      </c>
    </row>
    <row r="68" spans="1:10" x14ac:dyDescent="0.35">
      <c r="A68" s="125"/>
      <c r="B68" s="34" t="s">
        <v>142</v>
      </c>
      <c r="C68" s="25">
        <v>1</v>
      </c>
      <c r="D68" s="26">
        <f>C68/$E$67</f>
        <v>0.5</v>
      </c>
      <c r="E68" s="125"/>
      <c r="F68" s="126"/>
      <c r="G68" s="127"/>
      <c r="H68" s="127"/>
      <c r="I68" s="129"/>
      <c r="J68" s="153"/>
    </row>
    <row r="69" spans="1:10" x14ac:dyDescent="0.35">
      <c r="E69" s="37"/>
    </row>
    <row r="71" spans="1:10" x14ac:dyDescent="0.35">
      <c r="E71" s="36"/>
    </row>
  </sheetData>
  <mergeCells count="114">
    <mergeCell ref="A2:J2"/>
    <mergeCell ref="M2:O2"/>
    <mergeCell ref="A4:A5"/>
    <mergeCell ref="E4:E5"/>
    <mergeCell ref="F4:F5"/>
    <mergeCell ref="G4:G5"/>
    <mergeCell ref="H4:H5"/>
    <mergeCell ref="I4:I5"/>
    <mergeCell ref="J4:J5"/>
    <mergeCell ref="J6:J9"/>
    <mergeCell ref="A10:A11"/>
    <mergeCell ref="E10:E11"/>
    <mergeCell ref="F10:F11"/>
    <mergeCell ref="G10:G11"/>
    <mergeCell ref="H10:H11"/>
    <mergeCell ref="I10:I11"/>
    <mergeCell ref="J10:J11"/>
    <mergeCell ref="A6:A9"/>
    <mergeCell ref="E6:E9"/>
    <mergeCell ref="F6:F9"/>
    <mergeCell ref="G6:G9"/>
    <mergeCell ref="H6:H9"/>
    <mergeCell ref="I6:I9"/>
    <mergeCell ref="J12:J19"/>
    <mergeCell ref="A20:A21"/>
    <mergeCell ref="E20:E21"/>
    <mergeCell ref="F20:F21"/>
    <mergeCell ref="G20:G21"/>
    <mergeCell ref="H20:H21"/>
    <mergeCell ref="I20:I21"/>
    <mergeCell ref="J20:J21"/>
    <mergeCell ref="A12:A19"/>
    <mergeCell ref="E12:E19"/>
    <mergeCell ref="F12:F19"/>
    <mergeCell ref="G12:G19"/>
    <mergeCell ref="H12:H19"/>
    <mergeCell ref="I12:I19"/>
    <mergeCell ref="J22:J24"/>
    <mergeCell ref="A25:A28"/>
    <mergeCell ref="E25:E28"/>
    <mergeCell ref="F25:F28"/>
    <mergeCell ref="G25:G28"/>
    <mergeCell ref="H25:H28"/>
    <mergeCell ref="I25:I28"/>
    <mergeCell ref="J25:J28"/>
    <mergeCell ref="A22:A24"/>
    <mergeCell ref="E22:E24"/>
    <mergeCell ref="F22:F24"/>
    <mergeCell ref="G22:G24"/>
    <mergeCell ref="H22:H24"/>
    <mergeCell ref="I22:I24"/>
    <mergeCell ref="J29:J35"/>
    <mergeCell ref="A36:A42"/>
    <mergeCell ref="E36:E42"/>
    <mergeCell ref="F36:F42"/>
    <mergeCell ref="G36:G42"/>
    <mergeCell ref="H36:H42"/>
    <mergeCell ref="I36:I42"/>
    <mergeCell ref="J36:J42"/>
    <mergeCell ref="A29:A35"/>
    <mergeCell ref="E29:E35"/>
    <mergeCell ref="F29:F35"/>
    <mergeCell ref="G29:G35"/>
    <mergeCell ref="H29:H35"/>
    <mergeCell ref="I29:I35"/>
    <mergeCell ref="J43:J46"/>
    <mergeCell ref="A47:A49"/>
    <mergeCell ref="E47:E49"/>
    <mergeCell ref="F47:F49"/>
    <mergeCell ref="G47:G49"/>
    <mergeCell ref="H47:H49"/>
    <mergeCell ref="I47:I49"/>
    <mergeCell ref="J47:J49"/>
    <mergeCell ref="A43:A46"/>
    <mergeCell ref="E43:E46"/>
    <mergeCell ref="F43:F46"/>
    <mergeCell ref="G43:G46"/>
    <mergeCell ref="H43:H46"/>
    <mergeCell ref="I43:I46"/>
    <mergeCell ref="J51:J55"/>
    <mergeCell ref="A56:A57"/>
    <mergeCell ref="E56:E57"/>
    <mergeCell ref="F56:F57"/>
    <mergeCell ref="G56:G57"/>
    <mergeCell ref="H56:H57"/>
    <mergeCell ref="I56:I57"/>
    <mergeCell ref="J56:J57"/>
    <mergeCell ref="A51:A55"/>
    <mergeCell ref="E51:E55"/>
    <mergeCell ref="F51:F55"/>
    <mergeCell ref="G51:G55"/>
    <mergeCell ref="H51:H55"/>
    <mergeCell ref="I51:I55"/>
    <mergeCell ref="J67:J68"/>
    <mergeCell ref="A67:A68"/>
    <mergeCell ref="E67:E68"/>
    <mergeCell ref="F67:F68"/>
    <mergeCell ref="G67:G68"/>
    <mergeCell ref="H67:H68"/>
    <mergeCell ref="I67:I68"/>
    <mergeCell ref="J59:J63"/>
    <mergeCell ref="A64:A66"/>
    <mergeCell ref="E64:E66"/>
    <mergeCell ref="F64:F66"/>
    <mergeCell ref="G64:G66"/>
    <mergeCell ref="H64:H66"/>
    <mergeCell ref="I64:I66"/>
    <mergeCell ref="J64:J66"/>
    <mergeCell ref="A59:A63"/>
    <mergeCell ref="E59:E63"/>
    <mergeCell ref="F59:F63"/>
    <mergeCell ref="G59:G63"/>
    <mergeCell ref="H59:H63"/>
    <mergeCell ref="I59:I63"/>
  </mergeCells>
  <conditionalFormatting sqref="D4:D68">
    <cfRule type="colorScale" priority="8">
      <colorScale>
        <cfvo type="min"/>
        <cfvo type="max"/>
        <color rgb="FFFCFCFF"/>
        <color rgb="FFF8696B"/>
      </colorScale>
    </cfRule>
  </conditionalFormatting>
  <conditionalFormatting sqref="F4:F68">
    <cfRule type="colorScale" priority="5">
      <colorScale>
        <cfvo type="min"/>
        <cfvo type="max"/>
        <color rgb="FFFCFCFF"/>
        <color rgb="FFF8696B"/>
      </colorScale>
    </cfRule>
  </conditionalFormatting>
  <conditionalFormatting sqref="G4:G59 G64:G68">
    <cfRule type="colorScale" priority="1">
      <colorScale>
        <cfvo type="min"/>
        <cfvo type="max"/>
        <color rgb="FFFCFCFF"/>
        <color rgb="FFF8696B"/>
      </colorScale>
    </cfRule>
  </conditionalFormatting>
  <conditionalFormatting sqref="G3:H3">
    <cfRule type="colorScale" priority="9">
      <colorScale>
        <cfvo type="min"/>
        <cfvo type="max"/>
        <color rgb="FFFCFCFF"/>
        <color rgb="FFF8696B"/>
      </colorScale>
    </cfRule>
  </conditionalFormatting>
  <conditionalFormatting sqref="H4:H68">
    <cfRule type="colorScale" priority="7">
      <colorScale>
        <cfvo type="min"/>
        <cfvo type="max"/>
        <color rgb="FFFCFCFF"/>
        <color rgb="FFF8696B"/>
      </colorScale>
    </cfRule>
  </conditionalFormatting>
  <conditionalFormatting sqref="I4:I68">
    <cfRule type="colorScale" priority="6">
      <colorScale>
        <cfvo type="min"/>
        <cfvo type="max"/>
        <color rgb="FFFCFCFF"/>
        <color rgb="FFF8696B"/>
      </colorScale>
    </cfRule>
  </conditionalFormatting>
  <conditionalFormatting sqref="J4:J68">
    <cfRule type="colorScale" priority="3">
      <colorScale>
        <cfvo type="min"/>
        <cfvo type="max"/>
        <color rgb="FFFCFCFF"/>
        <color rgb="FFF8696B"/>
      </colorScale>
    </cfRule>
  </conditionalFormatting>
  <conditionalFormatting sqref="N25:N32">
    <cfRule type="colorScale" priority="2">
      <colorScale>
        <cfvo type="min"/>
        <cfvo type="max"/>
        <color rgb="FFFCFCFF"/>
        <color rgb="FFF8696B"/>
      </colorScale>
    </cfRule>
  </conditionalFormatting>
  <conditionalFormatting sqref="O4:O21">
    <cfRule type="colorScale" priority="4">
      <colorScale>
        <cfvo type="min"/>
        <cfvo type="max"/>
        <color rgb="FFFCFCFF"/>
        <color rgb="FFF8696B"/>
      </colorScale>
    </cfRule>
  </conditionalFormatting>
  <hyperlinks>
    <hyperlink ref="A1" location="'0. Cover'!A1" display="Return to Cover Page" xr:uid="{00000000-0004-0000-0A00-000000000000}"/>
  </hyperlink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59"/>
  <sheetViews>
    <sheetView zoomScale="78" zoomScaleNormal="78" workbookViewId="0">
      <pane ySplit="3" topLeftCell="A33" activePane="bottomLeft" state="frozen"/>
      <selection pane="bottomLeft" activeCell="J28" sqref="J28"/>
    </sheetView>
  </sheetViews>
  <sheetFormatPr defaultRowHeight="14.5" x14ac:dyDescent="0.35"/>
  <cols>
    <col min="1" max="1" width="57.453125" customWidth="1"/>
    <col min="2" max="2" width="61.816406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57.453125" customWidth="1"/>
    <col min="11" max="11" width="6.1796875" customWidth="1"/>
    <col min="12" max="12" width="6" customWidth="1"/>
    <col min="13" max="13" width="19.453125" customWidth="1"/>
    <col min="14" max="14" width="20.26953125" customWidth="1"/>
  </cols>
  <sheetData>
    <row r="1" spans="1:12" ht="49.9" customHeight="1" x14ac:dyDescent="0.65">
      <c r="A1" s="78" t="s">
        <v>28</v>
      </c>
      <c r="B1" s="79"/>
    </row>
    <row r="2" spans="1:12" ht="105.65" customHeight="1" x14ac:dyDescent="0.35">
      <c r="A2" s="119" t="s">
        <v>376</v>
      </c>
      <c r="B2" s="119"/>
      <c r="C2" s="119"/>
      <c r="D2" s="119"/>
      <c r="E2" s="119"/>
      <c r="F2" s="119"/>
      <c r="G2" s="119"/>
      <c r="H2" s="119"/>
      <c r="J2" s="119" t="s">
        <v>377</v>
      </c>
      <c r="K2" s="119"/>
      <c r="L2" s="119"/>
    </row>
    <row r="3" spans="1:12" x14ac:dyDescent="0.35">
      <c r="A3" s="6" t="s">
        <v>240</v>
      </c>
      <c r="B3" s="6" t="s">
        <v>241</v>
      </c>
      <c r="C3" s="6" t="s">
        <v>275</v>
      </c>
      <c r="D3" s="33" t="s">
        <v>243</v>
      </c>
      <c r="E3" s="6" t="s">
        <v>276</v>
      </c>
      <c r="F3" s="33" t="s">
        <v>277</v>
      </c>
      <c r="G3" s="4" t="s">
        <v>278</v>
      </c>
      <c r="H3" s="4" t="s">
        <v>279</v>
      </c>
      <c r="J3" s="6" t="s">
        <v>240</v>
      </c>
      <c r="K3" s="6" t="s">
        <v>250</v>
      </c>
      <c r="L3" s="6" t="s">
        <v>280</v>
      </c>
    </row>
    <row r="4" spans="1:12" x14ac:dyDescent="0.35">
      <c r="A4" s="117" t="s">
        <v>266</v>
      </c>
      <c r="B4" s="8" t="s">
        <v>115</v>
      </c>
      <c r="C4" s="8">
        <v>3</v>
      </c>
      <c r="D4" s="9">
        <f>C4/$E$4</f>
        <v>0.42857142857142855</v>
      </c>
      <c r="E4" s="117">
        <v>7</v>
      </c>
      <c r="F4" s="118">
        <f>E4/SUM($E$4:$E$57)</f>
        <v>1.9553072625698324E-2</v>
      </c>
      <c r="G4" s="115">
        <v>5455.8457142857142</v>
      </c>
      <c r="H4" s="115">
        <f>G4*F4</f>
        <v>106.67854748603352</v>
      </c>
      <c r="J4" s="7" t="s">
        <v>251</v>
      </c>
      <c r="K4" s="8">
        <v>96</v>
      </c>
      <c r="L4" s="9">
        <v>0.26815642458100558</v>
      </c>
    </row>
    <row r="5" spans="1:12" x14ac:dyDescent="0.35">
      <c r="A5" s="117"/>
      <c r="B5" s="8" t="s">
        <v>117</v>
      </c>
      <c r="C5" s="8">
        <v>1</v>
      </c>
      <c r="D5" s="9">
        <f t="shared" ref="D5:D7" si="0">C5/$E$4</f>
        <v>0.14285714285714285</v>
      </c>
      <c r="E5" s="117"/>
      <c r="F5" s="118"/>
      <c r="G5" s="115"/>
      <c r="H5" s="115"/>
      <c r="J5" s="7" t="s">
        <v>255</v>
      </c>
      <c r="K5" s="8">
        <v>56</v>
      </c>
      <c r="L5" s="9">
        <v>0.15642458100558659</v>
      </c>
    </row>
    <row r="6" spans="1:12" x14ac:dyDescent="0.35">
      <c r="A6" s="117"/>
      <c r="B6" s="8" t="s">
        <v>196</v>
      </c>
      <c r="C6" s="8">
        <v>2</v>
      </c>
      <c r="D6" s="9">
        <f t="shared" si="0"/>
        <v>0.2857142857142857</v>
      </c>
      <c r="E6" s="117"/>
      <c r="F6" s="118"/>
      <c r="G6" s="115"/>
      <c r="H6" s="115"/>
      <c r="J6" s="7" t="s">
        <v>263</v>
      </c>
      <c r="K6" s="8">
        <v>31</v>
      </c>
      <c r="L6" s="9">
        <v>8.6592178770949726E-2</v>
      </c>
    </row>
    <row r="7" spans="1:12" x14ac:dyDescent="0.35">
      <c r="A7" s="117"/>
      <c r="B7" s="8" t="s">
        <v>197</v>
      </c>
      <c r="C7" s="8">
        <v>1</v>
      </c>
      <c r="D7" s="9">
        <f t="shared" si="0"/>
        <v>0.14285714285714285</v>
      </c>
      <c r="E7" s="117"/>
      <c r="F7" s="118"/>
      <c r="G7" s="115"/>
      <c r="H7" s="115"/>
      <c r="J7" s="7" t="s">
        <v>281</v>
      </c>
      <c r="K7" s="8">
        <v>24</v>
      </c>
      <c r="L7" s="9">
        <v>6.7039106145251395E-2</v>
      </c>
    </row>
    <row r="8" spans="1:12" x14ac:dyDescent="0.35">
      <c r="A8" s="125" t="s">
        <v>257</v>
      </c>
      <c r="B8" s="25" t="s">
        <v>74</v>
      </c>
      <c r="C8" s="25">
        <v>3</v>
      </c>
      <c r="D8" s="26">
        <f>C8/$E$8</f>
        <v>0.15789473684210525</v>
      </c>
      <c r="E8" s="125">
        <v>19</v>
      </c>
      <c r="F8" s="126">
        <f>E8/SUM($E$4:$E$57)</f>
        <v>5.3072625698324022E-2</v>
      </c>
      <c r="G8" s="127">
        <v>8386.76</v>
      </c>
      <c r="H8" s="127">
        <f>G8*F8</f>
        <v>445.10737430167597</v>
      </c>
      <c r="J8" s="7" t="s">
        <v>86</v>
      </c>
      <c r="K8" s="8">
        <v>20</v>
      </c>
      <c r="L8" s="9">
        <v>5.5865921787709494E-2</v>
      </c>
    </row>
    <row r="9" spans="1:12" x14ac:dyDescent="0.35">
      <c r="A9" s="125"/>
      <c r="B9" s="25" t="s">
        <v>76</v>
      </c>
      <c r="C9" s="25">
        <v>15</v>
      </c>
      <c r="D9" s="26">
        <f t="shared" ref="D9:D10" si="1">C9/$E$8</f>
        <v>0.78947368421052633</v>
      </c>
      <c r="E9" s="125"/>
      <c r="F9" s="126"/>
      <c r="G9" s="127"/>
      <c r="H9" s="127"/>
      <c r="J9" s="7" t="s">
        <v>257</v>
      </c>
      <c r="K9" s="8">
        <v>19</v>
      </c>
      <c r="L9" s="9">
        <v>5.3072625698324022E-2</v>
      </c>
    </row>
    <row r="10" spans="1:12" x14ac:dyDescent="0.35">
      <c r="A10" s="125"/>
      <c r="B10" s="25" t="s">
        <v>190</v>
      </c>
      <c r="C10" s="25">
        <v>1</v>
      </c>
      <c r="D10" s="26">
        <f t="shared" si="1"/>
        <v>5.2631578947368418E-2</v>
      </c>
      <c r="E10" s="125"/>
      <c r="F10" s="126"/>
      <c r="G10" s="127"/>
      <c r="H10" s="127"/>
      <c r="J10" s="7" t="s">
        <v>259</v>
      </c>
      <c r="K10" s="8">
        <v>18</v>
      </c>
      <c r="L10" s="9">
        <v>5.027932960893855E-2</v>
      </c>
    </row>
    <row r="11" spans="1:12" x14ac:dyDescent="0.35">
      <c r="A11" s="8" t="s">
        <v>283</v>
      </c>
      <c r="B11" s="8" t="s">
        <v>192</v>
      </c>
      <c r="C11" s="8">
        <v>9</v>
      </c>
      <c r="D11" s="9">
        <f>C11/$E$11</f>
        <v>1</v>
      </c>
      <c r="E11" s="8">
        <v>9</v>
      </c>
      <c r="F11" s="9">
        <f>E11/SUM($E$4:$E$57)</f>
        <v>2.5139664804469275E-2</v>
      </c>
      <c r="G11" s="10">
        <v>7465.8137500000003</v>
      </c>
      <c r="H11" s="10">
        <f>G11*F11</f>
        <v>187.68805516759778</v>
      </c>
      <c r="J11" s="7" t="s">
        <v>252</v>
      </c>
      <c r="K11" s="8">
        <v>17</v>
      </c>
      <c r="L11" s="9">
        <v>4.7486033519553071E-2</v>
      </c>
    </row>
    <row r="12" spans="1:12" x14ac:dyDescent="0.35">
      <c r="A12" s="125" t="s">
        <v>255</v>
      </c>
      <c r="B12" s="25" t="s">
        <v>162</v>
      </c>
      <c r="C12" s="25">
        <v>1</v>
      </c>
      <c r="D12" s="26">
        <f>C12/$E$12</f>
        <v>1.7857142857142856E-2</v>
      </c>
      <c r="E12" s="125">
        <v>56</v>
      </c>
      <c r="F12" s="126">
        <f>E12/SUM($E$4:$E$57)</f>
        <v>0.15642458100558659</v>
      </c>
      <c r="G12" s="127">
        <v>6473.1692592592581</v>
      </c>
      <c r="H12" s="127">
        <f>G12*F12</f>
        <v>1012.5627891578728</v>
      </c>
      <c r="J12" s="7" t="s">
        <v>282</v>
      </c>
      <c r="K12" s="8">
        <v>16</v>
      </c>
      <c r="L12" s="9">
        <v>4.4692737430167599E-2</v>
      </c>
    </row>
    <row r="13" spans="1:12" x14ac:dyDescent="0.35">
      <c r="A13" s="125"/>
      <c r="B13" s="25" t="s">
        <v>65</v>
      </c>
      <c r="C13" s="25">
        <v>53</v>
      </c>
      <c r="D13" s="26">
        <f t="shared" ref="D13:D14" si="2">C13/$E$12</f>
        <v>0.9464285714285714</v>
      </c>
      <c r="E13" s="125"/>
      <c r="F13" s="126"/>
      <c r="G13" s="127"/>
      <c r="H13" s="127"/>
      <c r="J13" s="7" t="s">
        <v>258</v>
      </c>
      <c r="K13" s="8">
        <v>11</v>
      </c>
      <c r="L13" s="9">
        <v>3.0726256983240222E-2</v>
      </c>
    </row>
    <row r="14" spans="1:12" x14ac:dyDescent="0.35">
      <c r="A14" s="125"/>
      <c r="B14" s="25" t="s">
        <v>164</v>
      </c>
      <c r="C14" s="25">
        <v>2</v>
      </c>
      <c r="D14" s="26">
        <f t="shared" si="2"/>
        <v>3.5714285714285712E-2</v>
      </c>
      <c r="E14" s="125"/>
      <c r="F14" s="126"/>
      <c r="G14" s="127"/>
      <c r="H14" s="127"/>
      <c r="J14" s="7" t="s">
        <v>283</v>
      </c>
      <c r="K14" s="8">
        <v>9</v>
      </c>
      <c r="L14" s="9">
        <v>2.5139664804469275E-2</v>
      </c>
    </row>
    <row r="15" spans="1:12" x14ac:dyDescent="0.35">
      <c r="A15" s="117" t="s">
        <v>251</v>
      </c>
      <c r="B15" s="8" t="s">
        <v>31</v>
      </c>
      <c r="C15" s="8">
        <v>16</v>
      </c>
      <c r="D15" s="9">
        <f>C15/$E$15</f>
        <v>0.16666666666666666</v>
      </c>
      <c r="E15" s="117">
        <v>96</v>
      </c>
      <c r="F15" s="118">
        <f>E15/SUM($E$4:$E$57)</f>
        <v>0.26815642458100558</v>
      </c>
      <c r="G15" s="115">
        <v>15665.029294117647</v>
      </c>
      <c r="H15" s="115">
        <f>G15*F15</f>
        <v>4200.6782464673015</v>
      </c>
      <c r="J15" s="7" t="s">
        <v>268</v>
      </c>
      <c r="K15" s="8">
        <v>9</v>
      </c>
      <c r="L15" s="9">
        <v>2.5139664804469275E-2</v>
      </c>
    </row>
    <row r="16" spans="1:12" x14ac:dyDescent="0.35">
      <c r="A16" s="117"/>
      <c r="B16" s="8" t="s">
        <v>144</v>
      </c>
      <c r="C16" s="8">
        <v>7</v>
      </c>
      <c r="D16" s="9">
        <f t="shared" ref="D16:D26" si="3">C16/$E$15</f>
        <v>7.2916666666666671E-2</v>
      </c>
      <c r="E16" s="117"/>
      <c r="F16" s="118"/>
      <c r="G16" s="115"/>
      <c r="H16" s="115"/>
      <c r="J16" s="7" t="s">
        <v>266</v>
      </c>
      <c r="K16" s="8">
        <v>7</v>
      </c>
      <c r="L16" s="9">
        <v>1.9553072625698324E-2</v>
      </c>
    </row>
    <row r="17" spans="1:14" x14ac:dyDescent="0.35">
      <c r="A17" s="117"/>
      <c r="B17" s="8" t="s">
        <v>145</v>
      </c>
      <c r="C17" s="8">
        <v>4</v>
      </c>
      <c r="D17" s="9">
        <f t="shared" si="3"/>
        <v>4.1666666666666664E-2</v>
      </c>
      <c r="E17" s="117"/>
      <c r="F17" s="118"/>
      <c r="G17" s="115"/>
      <c r="H17" s="115"/>
      <c r="J17" s="7" t="s">
        <v>284</v>
      </c>
      <c r="K17" s="8">
        <v>6</v>
      </c>
      <c r="L17" s="9">
        <v>1.6759776536312849E-2</v>
      </c>
    </row>
    <row r="18" spans="1:14" x14ac:dyDescent="0.35">
      <c r="A18" s="117"/>
      <c r="B18" s="8" t="s">
        <v>146</v>
      </c>
      <c r="C18" s="8">
        <v>14</v>
      </c>
      <c r="D18" s="9">
        <f t="shared" si="3"/>
        <v>0.14583333333333334</v>
      </c>
      <c r="E18" s="117"/>
      <c r="F18" s="118"/>
      <c r="G18" s="115"/>
      <c r="H18" s="115"/>
      <c r="J18" s="7" t="s">
        <v>264</v>
      </c>
      <c r="K18" s="8">
        <v>6</v>
      </c>
      <c r="L18" s="9">
        <v>1.6759776536312849E-2</v>
      </c>
    </row>
    <row r="19" spans="1:14" x14ac:dyDescent="0.35">
      <c r="A19" s="117"/>
      <c r="B19" s="8" t="s">
        <v>149</v>
      </c>
      <c r="C19" s="8">
        <v>1</v>
      </c>
      <c r="D19" s="9">
        <f t="shared" si="3"/>
        <v>1.0416666666666666E-2</v>
      </c>
      <c r="E19" s="117"/>
      <c r="F19" s="118"/>
      <c r="G19" s="115"/>
      <c r="H19" s="115"/>
      <c r="J19" s="7" t="s">
        <v>261</v>
      </c>
      <c r="K19" s="8">
        <v>5</v>
      </c>
      <c r="L19" s="9">
        <v>1.3966480446927373E-2</v>
      </c>
    </row>
    <row r="20" spans="1:14" x14ac:dyDescent="0.35">
      <c r="A20" s="117"/>
      <c r="B20" s="8" t="s">
        <v>150</v>
      </c>
      <c r="C20" s="8">
        <v>2</v>
      </c>
      <c r="D20" s="9">
        <f t="shared" si="3"/>
        <v>2.0833333333333332E-2</v>
      </c>
      <c r="E20" s="117"/>
      <c r="F20" s="118"/>
      <c r="G20" s="115"/>
      <c r="H20" s="115"/>
      <c r="J20" s="7" t="s">
        <v>22</v>
      </c>
      <c r="K20" s="8">
        <v>5</v>
      </c>
      <c r="L20" s="9">
        <v>1.3966480446927373E-2</v>
      </c>
    </row>
    <row r="21" spans="1:14" x14ac:dyDescent="0.35">
      <c r="A21" s="117"/>
      <c r="B21" s="8" t="s">
        <v>151</v>
      </c>
      <c r="C21" s="8">
        <v>2</v>
      </c>
      <c r="D21" s="9">
        <f t="shared" si="3"/>
        <v>2.0833333333333332E-2</v>
      </c>
      <c r="E21" s="117"/>
      <c r="F21" s="118"/>
      <c r="G21" s="115"/>
      <c r="H21" s="115"/>
      <c r="J21" s="7" t="s">
        <v>285</v>
      </c>
      <c r="K21" s="8">
        <v>3</v>
      </c>
      <c r="L21" s="9">
        <v>8.3798882681564244E-3</v>
      </c>
    </row>
    <row r="22" spans="1:14" x14ac:dyDescent="0.35">
      <c r="A22" s="117"/>
      <c r="B22" s="8" t="s">
        <v>152</v>
      </c>
      <c r="C22" s="8">
        <v>17</v>
      </c>
      <c r="D22" s="9">
        <f t="shared" si="3"/>
        <v>0.17708333333333334</v>
      </c>
      <c r="E22" s="117"/>
      <c r="F22" s="118"/>
      <c r="G22" s="115"/>
      <c r="H22" s="115"/>
    </row>
    <row r="23" spans="1:14" ht="64.150000000000006" customHeight="1" x14ac:dyDescent="0.35">
      <c r="A23" s="117"/>
      <c r="B23" s="8" t="s">
        <v>154</v>
      </c>
      <c r="C23" s="8">
        <v>1</v>
      </c>
      <c r="D23" s="9">
        <f t="shared" si="3"/>
        <v>1.0416666666666666E-2</v>
      </c>
      <c r="E23" s="117"/>
      <c r="F23" s="118"/>
      <c r="G23" s="115"/>
      <c r="H23" s="115"/>
      <c r="J23" s="119" t="s">
        <v>378</v>
      </c>
      <c r="K23" s="119"/>
      <c r="L23" s="119"/>
      <c r="M23" s="119"/>
      <c r="N23" s="119"/>
    </row>
    <row r="24" spans="1:14" x14ac:dyDescent="0.35">
      <c r="A24" s="117"/>
      <c r="B24" s="8" t="s">
        <v>155</v>
      </c>
      <c r="C24" s="8">
        <v>29</v>
      </c>
      <c r="D24" s="9">
        <f t="shared" si="3"/>
        <v>0.30208333333333331</v>
      </c>
      <c r="E24" s="117"/>
      <c r="F24" s="118"/>
      <c r="G24" s="115"/>
      <c r="H24" s="115"/>
      <c r="J24" s="6" t="s">
        <v>367</v>
      </c>
      <c r="K24" s="6" t="s">
        <v>250</v>
      </c>
      <c r="L24" s="6" t="s">
        <v>280</v>
      </c>
      <c r="M24" s="4" t="s">
        <v>278</v>
      </c>
      <c r="N24" s="4" t="s">
        <v>279</v>
      </c>
    </row>
    <row r="25" spans="1:14" x14ac:dyDescent="0.35">
      <c r="A25" s="117"/>
      <c r="B25" s="8" t="s">
        <v>34</v>
      </c>
      <c r="C25" s="8">
        <v>2</v>
      </c>
      <c r="D25" s="9">
        <f t="shared" si="3"/>
        <v>2.0833333333333332E-2</v>
      </c>
      <c r="E25" s="117"/>
      <c r="F25" s="118"/>
      <c r="G25" s="115"/>
      <c r="H25" s="115"/>
      <c r="J25" s="7" t="s">
        <v>27</v>
      </c>
      <c r="K25" s="8">
        <v>54</v>
      </c>
      <c r="L25" s="9">
        <v>0.15083798882681565</v>
      </c>
      <c r="M25" s="10">
        <v>23812.802307692305</v>
      </c>
      <c r="N25" s="10">
        <f t="shared" ref="N25:N46" si="4">M25*L25</f>
        <v>3591.8752084228618</v>
      </c>
    </row>
    <row r="26" spans="1:14" x14ac:dyDescent="0.35">
      <c r="A26" s="117"/>
      <c r="B26" s="8" t="s">
        <v>158</v>
      </c>
      <c r="C26" s="8">
        <v>1</v>
      </c>
      <c r="D26" s="9">
        <f t="shared" si="3"/>
        <v>1.0416666666666666E-2</v>
      </c>
      <c r="E26" s="117"/>
      <c r="F26" s="118"/>
      <c r="G26" s="115"/>
      <c r="H26" s="115"/>
      <c r="J26" s="7" t="s">
        <v>352</v>
      </c>
      <c r="K26" s="8">
        <v>46</v>
      </c>
      <c r="L26" s="9">
        <v>0.12849162011173185</v>
      </c>
      <c r="M26" s="10">
        <v>55227.551999999996</v>
      </c>
      <c r="N26" s="10">
        <f t="shared" si="4"/>
        <v>7096.2776312849155</v>
      </c>
    </row>
    <row r="27" spans="1:14" x14ac:dyDescent="0.35">
      <c r="A27" s="125" t="s">
        <v>263</v>
      </c>
      <c r="B27" s="25" t="s">
        <v>98</v>
      </c>
      <c r="C27" s="25">
        <v>1</v>
      </c>
      <c r="D27" s="26">
        <f>C27/$E$27</f>
        <v>3.2258064516129031E-2</v>
      </c>
      <c r="E27" s="125">
        <v>31</v>
      </c>
      <c r="F27" s="126">
        <f>E27/SUM($E$4:$E$57)</f>
        <v>8.6592178770949726E-2</v>
      </c>
      <c r="G27" s="127">
        <v>29960.830645161299</v>
      </c>
      <c r="H27" s="127">
        <f>G27*F27</f>
        <v>2594.3736033519563</v>
      </c>
      <c r="J27" s="7" t="s">
        <v>304</v>
      </c>
      <c r="K27" s="8">
        <v>41</v>
      </c>
      <c r="L27" s="9">
        <v>0.11452513966480447</v>
      </c>
      <c r="M27" s="10">
        <v>8571.5075609756077</v>
      </c>
      <c r="N27" s="10">
        <f t="shared" si="4"/>
        <v>981.65310055865905</v>
      </c>
    </row>
    <row r="28" spans="1:14" x14ac:dyDescent="0.35">
      <c r="A28" s="125"/>
      <c r="B28" s="25" t="s">
        <v>101</v>
      </c>
      <c r="C28" s="25">
        <v>3</v>
      </c>
      <c r="D28" s="26">
        <f t="shared" ref="D28:D32" si="5">C28/$E$27</f>
        <v>9.6774193548387094E-2</v>
      </c>
      <c r="E28" s="125"/>
      <c r="F28" s="126"/>
      <c r="G28" s="127"/>
      <c r="H28" s="127"/>
      <c r="J28" s="7" t="s">
        <v>358</v>
      </c>
      <c r="K28" s="8">
        <v>34</v>
      </c>
      <c r="L28" s="9">
        <v>9.4972067039106142E-2</v>
      </c>
      <c r="M28" s="10">
        <v>23328.90382352941</v>
      </c>
      <c r="N28" s="10">
        <f t="shared" si="4"/>
        <v>2215.5942178770947</v>
      </c>
    </row>
    <row r="29" spans="1:14" x14ac:dyDescent="0.35">
      <c r="A29" s="125"/>
      <c r="B29" s="25" t="s">
        <v>176</v>
      </c>
      <c r="C29" s="25">
        <v>5</v>
      </c>
      <c r="D29" s="26">
        <f t="shared" si="5"/>
        <v>0.16129032258064516</v>
      </c>
      <c r="E29" s="125"/>
      <c r="F29" s="126"/>
      <c r="G29" s="127"/>
      <c r="H29" s="127"/>
      <c r="J29" s="7" t="s">
        <v>353</v>
      </c>
      <c r="K29" s="8">
        <v>33</v>
      </c>
      <c r="L29" s="9">
        <v>9.217877094972067E-2</v>
      </c>
      <c r="M29" s="10">
        <v>11869.026774193549</v>
      </c>
      <c r="N29" s="10">
        <f t="shared" si="4"/>
        <v>1094.0723004144893</v>
      </c>
    </row>
    <row r="30" spans="1:14" x14ac:dyDescent="0.35">
      <c r="A30" s="125"/>
      <c r="B30" s="25" t="s">
        <v>104</v>
      </c>
      <c r="C30" s="25">
        <v>7</v>
      </c>
      <c r="D30" s="26">
        <f t="shared" si="5"/>
        <v>0.22580645161290322</v>
      </c>
      <c r="E30" s="125"/>
      <c r="F30" s="126"/>
      <c r="G30" s="127"/>
      <c r="H30" s="127"/>
      <c r="J30" s="7" t="s">
        <v>302</v>
      </c>
      <c r="K30" s="8">
        <v>31</v>
      </c>
      <c r="L30" s="9">
        <v>8.6592178770949726E-2</v>
      </c>
      <c r="M30" s="10">
        <v>348060.14709677413</v>
      </c>
      <c r="N30" s="10">
        <f t="shared" si="4"/>
        <v>30139.286480446925</v>
      </c>
    </row>
    <row r="31" spans="1:14" x14ac:dyDescent="0.35">
      <c r="A31" s="125"/>
      <c r="B31" s="25" t="s">
        <v>105</v>
      </c>
      <c r="C31" s="25">
        <v>4</v>
      </c>
      <c r="D31" s="26">
        <f t="shared" si="5"/>
        <v>0.12903225806451613</v>
      </c>
      <c r="E31" s="125"/>
      <c r="F31" s="126"/>
      <c r="G31" s="127"/>
      <c r="H31" s="127"/>
      <c r="J31" s="7" t="s">
        <v>354</v>
      </c>
      <c r="K31" s="8">
        <v>21</v>
      </c>
      <c r="L31" s="9">
        <v>5.8659217877094973E-2</v>
      </c>
      <c r="M31" s="10">
        <v>3794.6111111111113</v>
      </c>
      <c r="N31" s="10">
        <f t="shared" si="4"/>
        <v>222.58891992551213</v>
      </c>
    </row>
    <row r="32" spans="1:14" x14ac:dyDescent="0.35">
      <c r="A32" s="125"/>
      <c r="B32" s="25" t="s">
        <v>177</v>
      </c>
      <c r="C32" s="25">
        <v>11</v>
      </c>
      <c r="D32" s="26">
        <f t="shared" si="5"/>
        <v>0.35483870967741937</v>
      </c>
      <c r="E32" s="125"/>
      <c r="F32" s="126"/>
      <c r="G32" s="127"/>
      <c r="H32" s="127"/>
      <c r="J32" s="7" t="s">
        <v>368</v>
      </c>
      <c r="K32" s="8">
        <v>17</v>
      </c>
      <c r="L32" s="9">
        <v>4.7486033519553071E-2</v>
      </c>
      <c r="M32" s="10">
        <v>6133.0788235294121</v>
      </c>
      <c r="N32" s="10">
        <f t="shared" si="4"/>
        <v>291.23558659217878</v>
      </c>
    </row>
    <row r="33" spans="1:14" x14ac:dyDescent="0.35">
      <c r="A33" s="8" t="s">
        <v>284</v>
      </c>
      <c r="B33" s="8" t="s">
        <v>208</v>
      </c>
      <c r="C33" s="8">
        <v>6</v>
      </c>
      <c r="D33" s="9">
        <f>C33/$E$33</f>
        <v>1</v>
      </c>
      <c r="E33" s="8">
        <v>6</v>
      </c>
      <c r="F33" s="9">
        <f>E33/SUM($E$4:$E$57)</f>
        <v>1.6759776536312849E-2</v>
      </c>
      <c r="G33" s="10">
        <v>17626.759999999998</v>
      </c>
      <c r="H33" s="10">
        <f>G33*F33</f>
        <v>295.42055865921782</v>
      </c>
      <c r="J33" s="7" t="s">
        <v>350</v>
      </c>
      <c r="K33" s="8">
        <v>14</v>
      </c>
      <c r="L33" s="9">
        <v>3.9106145251396648E-2</v>
      </c>
      <c r="M33" s="10">
        <v>24997.558888888892</v>
      </c>
      <c r="N33" s="10">
        <f t="shared" si="4"/>
        <v>977.55816883923046</v>
      </c>
    </row>
    <row r="34" spans="1:14" x14ac:dyDescent="0.35">
      <c r="A34" s="125" t="s">
        <v>261</v>
      </c>
      <c r="B34" s="25" t="s">
        <v>221</v>
      </c>
      <c r="C34" s="25">
        <v>3</v>
      </c>
      <c r="D34" s="26">
        <f>C34/$E$34</f>
        <v>0.6</v>
      </c>
      <c r="E34" s="125">
        <v>5</v>
      </c>
      <c r="F34" s="126">
        <f>E34/SUM($E$4:$E$57)</f>
        <v>1.3966480446927373E-2</v>
      </c>
      <c r="G34" s="127">
        <v>2133963.0159999998</v>
      </c>
      <c r="H34" s="127">
        <f>G34*F34</f>
        <v>29803.952737430165</v>
      </c>
      <c r="J34" s="7" t="s">
        <v>360</v>
      </c>
      <c r="K34" s="8">
        <v>11</v>
      </c>
      <c r="L34" s="9">
        <v>3.0726256983240222E-2</v>
      </c>
      <c r="M34" s="10">
        <v>19761.299090909088</v>
      </c>
      <c r="N34" s="10">
        <f t="shared" si="4"/>
        <v>607.19075418994396</v>
      </c>
    </row>
    <row r="35" spans="1:14" x14ac:dyDescent="0.35">
      <c r="A35" s="125"/>
      <c r="B35" s="25" t="s">
        <v>88</v>
      </c>
      <c r="C35" s="25">
        <v>2</v>
      </c>
      <c r="D35" s="26">
        <f>C35/$E$34</f>
        <v>0.4</v>
      </c>
      <c r="E35" s="125"/>
      <c r="F35" s="126"/>
      <c r="G35" s="127"/>
      <c r="H35" s="127"/>
      <c r="J35" s="7" t="s">
        <v>359</v>
      </c>
      <c r="K35" s="8">
        <v>10</v>
      </c>
      <c r="L35" s="9">
        <v>2.7932960893854747E-2</v>
      </c>
      <c r="M35" s="10">
        <v>86025.364000000001</v>
      </c>
      <c r="N35" s="10">
        <f t="shared" si="4"/>
        <v>2402.94312849162</v>
      </c>
    </row>
    <row r="36" spans="1:14" x14ac:dyDescent="0.35">
      <c r="A36" s="8" t="s">
        <v>86</v>
      </c>
      <c r="B36" s="8" t="s">
        <v>203</v>
      </c>
      <c r="C36" s="8">
        <v>20</v>
      </c>
      <c r="D36" s="9">
        <f>C36/$E$36</f>
        <v>1</v>
      </c>
      <c r="E36" s="8">
        <v>20</v>
      </c>
      <c r="F36" s="9">
        <f>E36/SUM($E$4:$E$57)</f>
        <v>5.5865921787709494E-2</v>
      </c>
      <c r="G36" s="10">
        <v>3244.8319999999999</v>
      </c>
      <c r="H36" s="10">
        <f>G36*F36</f>
        <v>181.27553072625696</v>
      </c>
      <c r="J36" s="7" t="s">
        <v>379</v>
      </c>
      <c r="K36" s="8">
        <v>9</v>
      </c>
      <c r="L36" s="9">
        <v>2.5139664804469275E-2</v>
      </c>
      <c r="M36" s="10">
        <v>268158.70888888888</v>
      </c>
      <c r="N36" s="10">
        <f t="shared" si="4"/>
        <v>6741.4200558659222</v>
      </c>
    </row>
    <row r="37" spans="1:14" x14ac:dyDescent="0.35">
      <c r="A37" s="125" t="s">
        <v>252</v>
      </c>
      <c r="B37" s="25" t="s">
        <v>181</v>
      </c>
      <c r="C37" s="25">
        <v>1</v>
      </c>
      <c r="D37" s="26">
        <f>C37/$E$37</f>
        <v>5.8823529411764705E-2</v>
      </c>
      <c r="E37" s="125">
        <v>17</v>
      </c>
      <c r="F37" s="126">
        <f>E37/SUM($E$4:$E$57)</f>
        <v>4.7486033519553071E-2</v>
      </c>
      <c r="G37" s="127">
        <v>12091.768235294117</v>
      </c>
      <c r="H37" s="127">
        <f>G37*F37</f>
        <v>574.19011173184356</v>
      </c>
      <c r="J37" s="7" t="s">
        <v>356</v>
      </c>
      <c r="K37" s="8">
        <v>7</v>
      </c>
      <c r="L37" s="9">
        <v>1.9553072625698324E-2</v>
      </c>
      <c r="M37" s="10">
        <v>-3473.88</v>
      </c>
      <c r="N37" s="10">
        <f t="shared" si="4"/>
        <v>-67.925027932960901</v>
      </c>
    </row>
    <row r="38" spans="1:14" x14ac:dyDescent="0.35">
      <c r="A38" s="125"/>
      <c r="B38" s="25" t="s">
        <v>36</v>
      </c>
      <c r="C38" s="25">
        <v>1</v>
      </c>
      <c r="D38" s="26">
        <f t="shared" ref="D38:D39" si="6">C38/$E$37</f>
        <v>5.8823529411764705E-2</v>
      </c>
      <c r="E38" s="125"/>
      <c r="F38" s="126"/>
      <c r="G38" s="127"/>
      <c r="H38" s="127"/>
      <c r="J38" s="7" t="s">
        <v>266</v>
      </c>
      <c r="K38" s="8">
        <v>5</v>
      </c>
      <c r="L38" s="9">
        <v>1.3966480446927373E-2</v>
      </c>
      <c r="M38" s="10">
        <v>3771.06</v>
      </c>
      <c r="N38" s="10">
        <f t="shared" si="4"/>
        <v>52.668435754189943</v>
      </c>
    </row>
    <row r="39" spans="1:14" x14ac:dyDescent="0.35">
      <c r="A39" s="125"/>
      <c r="B39" s="25" t="s">
        <v>37</v>
      </c>
      <c r="C39" s="25">
        <v>15</v>
      </c>
      <c r="D39" s="26">
        <f t="shared" si="6"/>
        <v>0.88235294117647056</v>
      </c>
      <c r="E39" s="125"/>
      <c r="F39" s="126"/>
      <c r="G39" s="127"/>
      <c r="H39" s="127"/>
      <c r="J39" s="7" t="s">
        <v>370</v>
      </c>
      <c r="K39" s="8">
        <v>5</v>
      </c>
      <c r="L39" s="9">
        <v>1.3966480446927373E-2</v>
      </c>
      <c r="M39" s="10">
        <v>251731.49</v>
      </c>
      <c r="N39" s="10">
        <f t="shared" si="4"/>
        <v>3515.8029329608935</v>
      </c>
    </row>
    <row r="40" spans="1:14" x14ac:dyDescent="0.35">
      <c r="A40" s="117" t="s">
        <v>259</v>
      </c>
      <c r="B40" s="8" t="s">
        <v>179</v>
      </c>
      <c r="C40" s="8">
        <v>1</v>
      </c>
      <c r="D40" s="9">
        <f>C40/$E$40</f>
        <v>5.5555555555555552E-2</v>
      </c>
      <c r="E40" s="117">
        <v>18</v>
      </c>
      <c r="F40" s="118">
        <f>E40/SUM($E$4:$E$57)</f>
        <v>5.027932960893855E-2</v>
      </c>
      <c r="G40" s="115">
        <v>48245.063888888893</v>
      </c>
      <c r="H40" s="115">
        <f>G40*F40</f>
        <v>2425.7294692737432</v>
      </c>
      <c r="J40" s="7" t="s">
        <v>22</v>
      </c>
      <c r="K40" s="8">
        <v>4</v>
      </c>
      <c r="L40" s="9">
        <v>1.11731843575419E-2</v>
      </c>
      <c r="M40" s="10">
        <v>46098.26</v>
      </c>
      <c r="N40" s="10">
        <f t="shared" si="4"/>
        <v>515.06435754189943</v>
      </c>
    </row>
    <row r="41" spans="1:14" x14ac:dyDescent="0.35">
      <c r="A41" s="117"/>
      <c r="B41" s="8" t="s">
        <v>81</v>
      </c>
      <c r="C41" s="8">
        <v>17</v>
      </c>
      <c r="D41" s="9">
        <f>C41/$E$40</f>
        <v>0.94444444444444442</v>
      </c>
      <c r="E41" s="117"/>
      <c r="F41" s="118"/>
      <c r="G41" s="115"/>
      <c r="H41" s="115"/>
      <c r="J41" s="7" t="s">
        <v>357</v>
      </c>
      <c r="K41" s="8">
        <v>4</v>
      </c>
      <c r="L41" s="9">
        <v>1.11731843575419E-2</v>
      </c>
      <c r="M41" s="10">
        <v>24655.764999999999</v>
      </c>
      <c r="N41" s="10">
        <f t="shared" si="4"/>
        <v>275.48340782122904</v>
      </c>
    </row>
    <row r="42" spans="1:14" x14ac:dyDescent="0.35">
      <c r="A42" s="125" t="s">
        <v>22</v>
      </c>
      <c r="B42" s="25" t="s">
        <v>232</v>
      </c>
      <c r="C42" s="25">
        <v>1</v>
      </c>
      <c r="D42" s="26">
        <f>C42/$E$42</f>
        <v>0.2</v>
      </c>
      <c r="E42" s="125">
        <v>5</v>
      </c>
      <c r="F42" s="126">
        <f>E42/SUM($E$4:$E$57)</f>
        <v>1.3966480446927373E-2</v>
      </c>
      <c r="G42" s="127">
        <v>8777.5500000000011</v>
      </c>
      <c r="H42" s="127">
        <f>G42*F42</f>
        <v>122.59148044692738</v>
      </c>
      <c r="J42" s="7" t="s">
        <v>355</v>
      </c>
      <c r="K42" s="8">
        <v>3</v>
      </c>
      <c r="L42" s="9">
        <v>8.3798882681564244E-3</v>
      </c>
      <c r="M42" s="10">
        <v>1000</v>
      </c>
      <c r="N42" s="10">
        <f t="shared" si="4"/>
        <v>8.3798882681564244</v>
      </c>
    </row>
    <row r="43" spans="1:14" x14ac:dyDescent="0.35">
      <c r="A43" s="125"/>
      <c r="B43" s="25" t="s">
        <v>138</v>
      </c>
      <c r="C43" s="25">
        <v>2</v>
      </c>
      <c r="D43" s="26">
        <f t="shared" ref="D43:D45" si="7">C43/$E$42</f>
        <v>0.4</v>
      </c>
      <c r="E43" s="125"/>
      <c r="F43" s="126"/>
      <c r="G43" s="127"/>
      <c r="H43" s="127"/>
      <c r="J43" s="7" t="s">
        <v>380</v>
      </c>
      <c r="K43" s="8">
        <v>3</v>
      </c>
      <c r="L43" s="9">
        <v>8.3798882681564244E-3</v>
      </c>
      <c r="M43" s="10">
        <v>5527.8666666666677</v>
      </c>
      <c r="N43" s="10">
        <f t="shared" si="4"/>
        <v>46.322905027932968</v>
      </c>
    </row>
    <row r="44" spans="1:14" x14ac:dyDescent="0.35">
      <c r="A44" s="125"/>
      <c r="B44" s="25" t="s">
        <v>233</v>
      </c>
      <c r="C44" s="25">
        <v>1</v>
      </c>
      <c r="D44" s="26">
        <f t="shared" si="7"/>
        <v>0.2</v>
      </c>
      <c r="E44" s="125"/>
      <c r="F44" s="126"/>
      <c r="G44" s="127"/>
      <c r="H44" s="127"/>
      <c r="J44" s="7" t="s">
        <v>371</v>
      </c>
      <c r="K44" s="8">
        <v>3</v>
      </c>
      <c r="L44" s="9">
        <v>8.3798882681564244E-3</v>
      </c>
      <c r="M44" s="10">
        <v>30903.333333333332</v>
      </c>
      <c r="N44" s="10">
        <f t="shared" si="4"/>
        <v>258.96648044692733</v>
      </c>
    </row>
    <row r="45" spans="1:14" x14ac:dyDescent="0.35">
      <c r="A45" s="125"/>
      <c r="B45" s="25" t="s">
        <v>236</v>
      </c>
      <c r="C45" s="25">
        <v>1</v>
      </c>
      <c r="D45" s="26">
        <f t="shared" si="7"/>
        <v>0.2</v>
      </c>
      <c r="E45" s="125"/>
      <c r="F45" s="126"/>
      <c r="G45" s="127"/>
      <c r="H45" s="127"/>
      <c r="J45" s="7" t="s">
        <v>253</v>
      </c>
      <c r="K45" s="8">
        <v>2</v>
      </c>
      <c r="L45" s="9">
        <v>5.5865921787709499E-3</v>
      </c>
      <c r="M45" s="10">
        <v>3109.75</v>
      </c>
      <c r="N45" s="10">
        <f t="shared" si="4"/>
        <v>17.372905027932962</v>
      </c>
    </row>
    <row r="46" spans="1:14" x14ac:dyDescent="0.35">
      <c r="A46" s="117" t="s">
        <v>264</v>
      </c>
      <c r="B46" s="8" t="s">
        <v>225</v>
      </c>
      <c r="C46" s="8">
        <v>2</v>
      </c>
      <c r="D46" s="9">
        <f>C46/$E$46</f>
        <v>0.33333333333333331</v>
      </c>
      <c r="E46" s="117">
        <v>6</v>
      </c>
      <c r="F46" s="118">
        <f>E46/SUM($E$4:$E$57)</f>
        <v>1.6759776536312849E-2</v>
      </c>
      <c r="G46" s="115">
        <v>-4586.3950000000004</v>
      </c>
      <c r="H46" s="115">
        <f>G46*F46</f>
        <v>-76.866955307262572</v>
      </c>
      <c r="J46" s="7" t="s">
        <v>351</v>
      </c>
      <c r="K46" s="8">
        <v>1</v>
      </c>
      <c r="L46" s="9">
        <v>2.7932960893854749E-3</v>
      </c>
      <c r="M46" s="10">
        <v>22225</v>
      </c>
      <c r="N46" s="10">
        <f t="shared" si="4"/>
        <v>62.081005586592184</v>
      </c>
    </row>
    <row r="47" spans="1:14" x14ac:dyDescent="0.35">
      <c r="A47" s="117"/>
      <c r="B47" s="8" t="s">
        <v>112</v>
      </c>
      <c r="C47" s="8">
        <v>4</v>
      </c>
      <c r="D47" s="9">
        <f>C47/$E$46</f>
        <v>0.66666666666666663</v>
      </c>
      <c r="E47" s="117"/>
      <c r="F47" s="118"/>
      <c r="G47" s="115"/>
      <c r="H47" s="115"/>
    </row>
    <row r="48" spans="1:14" x14ac:dyDescent="0.35">
      <c r="A48" s="25" t="s">
        <v>258</v>
      </c>
      <c r="B48" s="25" t="s">
        <v>78</v>
      </c>
      <c r="C48" s="25">
        <v>11</v>
      </c>
      <c r="D48" s="26">
        <f>C48/$E$48</f>
        <v>1</v>
      </c>
      <c r="E48" s="25">
        <v>11</v>
      </c>
      <c r="F48" s="26">
        <f>E48/SUM($E$4:$E$57)</f>
        <v>3.0726256983240222E-2</v>
      </c>
      <c r="G48" s="27">
        <v>32226.855454545457</v>
      </c>
      <c r="H48" s="27">
        <f>G48*F48</f>
        <v>990.21064245810055</v>
      </c>
    </row>
    <row r="49" spans="1:8" x14ac:dyDescent="0.35">
      <c r="A49" s="117" t="s">
        <v>282</v>
      </c>
      <c r="B49" s="8" t="s">
        <v>183</v>
      </c>
      <c r="C49" s="8">
        <v>2</v>
      </c>
      <c r="D49" s="9">
        <f>C49/$E$49</f>
        <v>0.125</v>
      </c>
      <c r="E49" s="117">
        <v>16</v>
      </c>
      <c r="F49" s="118">
        <f>E49/SUM($E$4:$E$57)</f>
        <v>4.4692737430167599E-2</v>
      </c>
      <c r="G49" s="115">
        <v>13001.9025</v>
      </c>
      <c r="H49" s="115">
        <f>G49*F49</f>
        <v>581.0906145251397</v>
      </c>
    </row>
    <row r="50" spans="1:8" x14ac:dyDescent="0.35">
      <c r="A50" s="117"/>
      <c r="B50" s="8" t="s">
        <v>184</v>
      </c>
      <c r="C50" s="8">
        <v>1</v>
      </c>
      <c r="D50" s="9">
        <f t="shared" ref="D50:D52" si="8">C50/$E$49</f>
        <v>6.25E-2</v>
      </c>
      <c r="E50" s="117"/>
      <c r="F50" s="118"/>
      <c r="G50" s="115"/>
      <c r="H50" s="115"/>
    </row>
    <row r="51" spans="1:8" x14ac:dyDescent="0.35">
      <c r="A51" s="117"/>
      <c r="B51" s="8" t="s">
        <v>185</v>
      </c>
      <c r="C51" s="8">
        <v>11</v>
      </c>
      <c r="D51" s="9">
        <f t="shared" si="8"/>
        <v>0.6875</v>
      </c>
      <c r="E51" s="117"/>
      <c r="F51" s="118"/>
      <c r="G51" s="115"/>
      <c r="H51" s="115"/>
    </row>
    <row r="52" spans="1:8" x14ac:dyDescent="0.35">
      <c r="A52" s="117"/>
      <c r="B52" s="8" t="s">
        <v>187</v>
      </c>
      <c r="C52" s="8">
        <v>2</v>
      </c>
      <c r="D52" s="9">
        <f t="shared" si="8"/>
        <v>0.125</v>
      </c>
      <c r="E52" s="117"/>
      <c r="F52" s="118"/>
      <c r="G52" s="115"/>
      <c r="H52" s="115"/>
    </row>
    <row r="53" spans="1:8" x14ac:dyDescent="0.35">
      <c r="A53" s="25" t="s">
        <v>285</v>
      </c>
      <c r="B53" s="25" t="s">
        <v>212</v>
      </c>
      <c r="C53" s="25">
        <v>3</v>
      </c>
      <c r="D53" s="26">
        <f>C53/$E$53</f>
        <v>1</v>
      </c>
      <c r="E53" s="25">
        <v>3</v>
      </c>
      <c r="F53" s="26">
        <f>E53/SUM($E$4:$E$57)</f>
        <v>8.3798882681564244E-3</v>
      </c>
      <c r="G53" s="27">
        <v>126590.245</v>
      </c>
      <c r="H53" s="27">
        <f>G53*F53</f>
        <v>1060.8121089385475</v>
      </c>
    </row>
    <row r="54" spans="1:8" x14ac:dyDescent="0.35">
      <c r="A54" s="117" t="s">
        <v>281</v>
      </c>
      <c r="B54" s="8" t="s">
        <v>169</v>
      </c>
      <c r="C54" s="8">
        <v>8</v>
      </c>
      <c r="D54" s="9">
        <f>C54/$E$54</f>
        <v>0.33333333333333331</v>
      </c>
      <c r="E54" s="117">
        <v>24</v>
      </c>
      <c r="F54" s="118">
        <f>E54/SUM($E$4:$E$57)</f>
        <v>6.7039106145251395E-2</v>
      </c>
      <c r="G54" s="115">
        <v>194491.01500000001</v>
      </c>
      <c r="H54" s="115">
        <f>G54*F54</f>
        <v>13038.503798882683</v>
      </c>
    </row>
    <row r="55" spans="1:8" x14ac:dyDescent="0.35">
      <c r="A55" s="117"/>
      <c r="B55" s="8" t="s">
        <v>170</v>
      </c>
      <c r="C55" s="8">
        <v>1</v>
      </c>
      <c r="D55" s="9">
        <f t="shared" ref="D55:D56" si="9">C55/$E$54</f>
        <v>4.1666666666666664E-2</v>
      </c>
      <c r="E55" s="117"/>
      <c r="F55" s="118"/>
      <c r="G55" s="115"/>
      <c r="H55" s="115"/>
    </row>
    <row r="56" spans="1:8" x14ac:dyDescent="0.35">
      <c r="A56" s="117"/>
      <c r="B56" s="8" t="s">
        <v>171</v>
      </c>
      <c r="C56" s="8">
        <v>15</v>
      </c>
      <c r="D56" s="9">
        <f t="shared" si="9"/>
        <v>0.625</v>
      </c>
      <c r="E56" s="117"/>
      <c r="F56" s="118"/>
      <c r="G56" s="115"/>
      <c r="H56" s="115"/>
    </row>
    <row r="57" spans="1:8" x14ac:dyDescent="0.35">
      <c r="A57" s="125" t="s">
        <v>268</v>
      </c>
      <c r="B57" s="25" t="s">
        <v>228</v>
      </c>
      <c r="C57" s="25">
        <v>2</v>
      </c>
      <c r="D57" s="26">
        <f>C57/$E$57</f>
        <v>0.22222222222222221</v>
      </c>
      <c r="E57" s="125">
        <v>9</v>
      </c>
      <c r="F57" s="126">
        <f>E57/SUM($E$4:$E$57)</f>
        <v>2.5139664804469275E-2</v>
      </c>
      <c r="G57" s="127">
        <v>36203.445555555554</v>
      </c>
      <c r="H57" s="127">
        <f>G57*F57</f>
        <v>910.14248603351962</v>
      </c>
    </row>
    <row r="58" spans="1:8" x14ac:dyDescent="0.35">
      <c r="A58" s="125"/>
      <c r="B58" s="25" t="s">
        <v>229</v>
      </c>
      <c r="C58" s="25">
        <v>2</v>
      </c>
      <c r="D58" s="26">
        <f t="shared" ref="D58:D59" si="10">C58/$E$57</f>
        <v>0.22222222222222221</v>
      </c>
      <c r="E58" s="125"/>
      <c r="F58" s="126"/>
      <c r="G58" s="127"/>
      <c r="H58" s="127"/>
    </row>
    <row r="59" spans="1:8" x14ac:dyDescent="0.35">
      <c r="A59" s="125"/>
      <c r="B59" s="25" t="s">
        <v>230</v>
      </c>
      <c r="C59" s="25">
        <v>5</v>
      </c>
      <c r="D59" s="26">
        <f t="shared" si="10"/>
        <v>0.55555555555555558</v>
      </c>
      <c r="E59" s="125"/>
      <c r="F59" s="126"/>
      <c r="G59" s="127"/>
      <c r="H59" s="127"/>
    </row>
  </sheetData>
  <mergeCells count="68">
    <mergeCell ref="A2:H2"/>
    <mergeCell ref="J2:L2"/>
    <mergeCell ref="A4:A7"/>
    <mergeCell ref="E4:E7"/>
    <mergeCell ref="F4:F7"/>
    <mergeCell ref="G4:G7"/>
    <mergeCell ref="H4:H7"/>
    <mergeCell ref="J23:N23"/>
    <mergeCell ref="A8:A10"/>
    <mergeCell ref="E8:E10"/>
    <mergeCell ref="F8:F10"/>
    <mergeCell ref="G8:G10"/>
    <mergeCell ref="H8:H10"/>
    <mergeCell ref="A12:A14"/>
    <mergeCell ref="E12:E14"/>
    <mergeCell ref="F12:F14"/>
    <mergeCell ref="G12:G14"/>
    <mergeCell ref="H12:H14"/>
    <mergeCell ref="A15:A26"/>
    <mergeCell ref="E15:E26"/>
    <mergeCell ref="F15:F26"/>
    <mergeCell ref="G15:G26"/>
    <mergeCell ref="H15:H26"/>
    <mergeCell ref="A34:A35"/>
    <mergeCell ref="E34:E35"/>
    <mergeCell ref="F34:F35"/>
    <mergeCell ref="G34:G35"/>
    <mergeCell ref="H34:H35"/>
    <mergeCell ref="A27:A32"/>
    <mergeCell ref="E27:E32"/>
    <mergeCell ref="F27:F32"/>
    <mergeCell ref="G27:G32"/>
    <mergeCell ref="H27:H32"/>
    <mergeCell ref="A40:A41"/>
    <mergeCell ref="E40:E41"/>
    <mergeCell ref="F40:F41"/>
    <mergeCell ref="G40:G41"/>
    <mergeCell ref="H40:H41"/>
    <mergeCell ref="A37:A39"/>
    <mergeCell ref="E37:E39"/>
    <mergeCell ref="F37:F39"/>
    <mergeCell ref="G37:G39"/>
    <mergeCell ref="H37:H39"/>
    <mergeCell ref="A46:A47"/>
    <mergeCell ref="E46:E47"/>
    <mergeCell ref="F46:F47"/>
    <mergeCell ref="G46:G47"/>
    <mergeCell ref="H46:H47"/>
    <mergeCell ref="A42:A45"/>
    <mergeCell ref="E42:E45"/>
    <mergeCell ref="F42:F45"/>
    <mergeCell ref="G42:G45"/>
    <mergeCell ref="H42:H45"/>
    <mergeCell ref="A54:A56"/>
    <mergeCell ref="E54:E56"/>
    <mergeCell ref="F54:F56"/>
    <mergeCell ref="G54:G56"/>
    <mergeCell ref="H54:H56"/>
    <mergeCell ref="A49:A52"/>
    <mergeCell ref="E49:E52"/>
    <mergeCell ref="F49:F52"/>
    <mergeCell ref="G49:G52"/>
    <mergeCell ref="H49:H52"/>
    <mergeCell ref="A57:A59"/>
    <mergeCell ref="E57:E59"/>
    <mergeCell ref="F57:F59"/>
    <mergeCell ref="G57:G59"/>
    <mergeCell ref="H57:H59"/>
  </mergeCells>
  <conditionalFormatting sqref="D4:D59">
    <cfRule type="colorScale" priority="9">
      <colorScale>
        <cfvo type="min"/>
        <cfvo type="max"/>
        <color rgb="FFFCFCFF"/>
        <color rgb="FFF8696B"/>
      </colorScale>
    </cfRule>
  </conditionalFormatting>
  <conditionalFormatting sqref="F4:F59">
    <cfRule type="colorScale" priority="8">
      <colorScale>
        <cfvo type="min"/>
        <cfvo type="max"/>
        <color rgb="FFFCFCFF"/>
        <color rgb="FFF8696B"/>
      </colorScale>
    </cfRule>
  </conditionalFormatting>
  <conditionalFormatting sqref="G4:G59">
    <cfRule type="colorScale" priority="7">
      <colorScale>
        <cfvo type="min"/>
        <cfvo type="max"/>
        <color rgb="FFFCFCFF"/>
        <color rgb="FFF8696B"/>
      </colorScale>
    </cfRule>
  </conditionalFormatting>
  <conditionalFormatting sqref="H4:H59">
    <cfRule type="colorScale" priority="6">
      <colorScale>
        <cfvo type="min"/>
        <cfvo type="max"/>
        <color rgb="FFFCFCFF"/>
        <color rgb="FFF8696B"/>
      </colorScale>
    </cfRule>
  </conditionalFormatting>
  <conditionalFormatting sqref="L4:L21">
    <cfRule type="colorScale" priority="5">
      <colorScale>
        <cfvo type="min"/>
        <cfvo type="max"/>
        <color rgb="FFFCFCFF"/>
        <color rgb="FFF8696B"/>
      </colorScale>
    </cfRule>
  </conditionalFormatting>
  <conditionalFormatting sqref="L25:L46">
    <cfRule type="colorScale" priority="4">
      <colorScale>
        <cfvo type="min"/>
        <cfvo type="max"/>
        <color rgb="FFFCFCFF"/>
        <color rgb="FFF8696B"/>
      </colorScale>
    </cfRule>
  </conditionalFormatting>
  <conditionalFormatting sqref="M25:M46">
    <cfRule type="colorScale" priority="3">
      <colorScale>
        <cfvo type="min"/>
        <cfvo type="max"/>
        <color rgb="FFFCFCFF"/>
        <color rgb="FFF8696B"/>
      </colorScale>
    </cfRule>
  </conditionalFormatting>
  <conditionalFormatting sqref="N25:N46">
    <cfRule type="colorScale" priority="2">
      <colorScale>
        <cfvo type="min"/>
        <cfvo type="max"/>
        <color rgb="FFFCFCFF"/>
        <color rgb="FFF8696B"/>
      </colorScale>
    </cfRule>
  </conditionalFormatting>
  <hyperlinks>
    <hyperlink ref="A1" location="'0. Cover'!A1" display="Return to Cover Pag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24"/>
  <sheetViews>
    <sheetView topLeftCell="D1" workbookViewId="0">
      <pane ySplit="3" topLeftCell="A4" activePane="bottomLeft" state="frozen"/>
      <selection pane="bottomLeft" activeCell="G14" sqref="G14"/>
    </sheetView>
  </sheetViews>
  <sheetFormatPr defaultRowHeight="14.5" x14ac:dyDescent="0.35"/>
  <cols>
    <col min="1" max="1" width="67.7265625" customWidth="1"/>
    <col min="2" max="2" width="36.7265625" customWidth="1"/>
    <col min="3" max="3" width="16.26953125" customWidth="1"/>
    <col min="4" max="4" width="12.1796875" customWidth="1"/>
    <col min="5" max="5" width="5.26953125" customWidth="1"/>
    <col min="6" max="6" width="7.1796875" customWidth="1"/>
    <col min="7" max="7" width="22" customWidth="1"/>
    <col min="8" max="8" width="22.7265625" customWidth="1"/>
    <col min="9" max="9" width="28.26953125" customWidth="1"/>
    <col min="10" max="10" width="29" customWidth="1"/>
    <col min="13" max="13" width="69.1796875" customWidth="1"/>
    <col min="14" max="14" width="26.1796875" customWidth="1"/>
    <col min="15" max="15" width="7.1796875" customWidth="1"/>
  </cols>
  <sheetData>
    <row r="1" spans="1:15" ht="49.15" customHeight="1" x14ac:dyDescent="0.65">
      <c r="A1" s="78" t="s">
        <v>28</v>
      </c>
      <c r="B1" s="79"/>
    </row>
    <row r="2" spans="1:15" ht="64.900000000000006" customHeight="1" x14ac:dyDescent="0.35">
      <c r="A2" s="119" t="s">
        <v>381</v>
      </c>
      <c r="B2" s="119"/>
      <c r="C2" s="119"/>
      <c r="D2" s="119"/>
      <c r="E2" s="119"/>
      <c r="F2" s="119"/>
      <c r="G2" s="119"/>
      <c r="H2" s="119"/>
      <c r="I2" s="119"/>
      <c r="J2" s="119"/>
      <c r="M2" s="119" t="s">
        <v>382</v>
      </c>
      <c r="N2" s="119"/>
      <c r="O2" s="119"/>
    </row>
    <row r="3" spans="1:15" x14ac:dyDescent="0.35">
      <c r="A3" s="3" t="s">
        <v>240</v>
      </c>
      <c r="B3" s="3" t="s">
        <v>348</v>
      </c>
      <c r="C3" s="3" t="s">
        <v>242</v>
      </c>
      <c r="D3" s="33" t="s">
        <v>374</v>
      </c>
      <c r="E3" s="3" t="s">
        <v>244</v>
      </c>
      <c r="F3" s="33" t="s">
        <v>245</v>
      </c>
      <c r="G3" s="4" t="s">
        <v>710</v>
      </c>
      <c r="H3" s="4" t="s">
        <v>709</v>
      </c>
      <c r="I3" s="3" t="s">
        <v>248</v>
      </c>
      <c r="J3" s="3" t="s">
        <v>249</v>
      </c>
      <c r="M3" s="6" t="s">
        <v>240</v>
      </c>
      <c r="N3" s="6" t="s">
        <v>250</v>
      </c>
      <c r="O3" s="6" t="s">
        <v>245</v>
      </c>
    </row>
    <row r="4" spans="1:15" x14ac:dyDescent="0.35">
      <c r="A4" s="23" t="s">
        <v>255</v>
      </c>
      <c r="B4" s="23" t="s">
        <v>65</v>
      </c>
      <c r="C4" s="8">
        <v>2</v>
      </c>
      <c r="D4" s="9">
        <f>C4/E4</f>
        <v>1</v>
      </c>
      <c r="E4" s="8">
        <v>2</v>
      </c>
      <c r="F4" s="9">
        <f>E4/SUM($E$4:$E$13)</f>
        <v>0.14285714285714285</v>
      </c>
      <c r="G4" s="10">
        <v>8004.73</v>
      </c>
      <c r="H4" s="10">
        <f>G4*F4</f>
        <v>1143.532857142857</v>
      </c>
      <c r="I4" s="8">
        <v>236</v>
      </c>
      <c r="J4" s="11">
        <f>I4*F4</f>
        <v>33.714285714285715</v>
      </c>
      <c r="M4" s="7" t="s">
        <v>253</v>
      </c>
      <c r="N4" s="8">
        <v>4</v>
      </c>
      <c r="O4" s="9">
        <v>0.2857142857142857</v>
      </c>
    </row>
    <row r="5" spans="1:15" x14ac:dyDescent="0.35">
      <c r="A5" s="24" t="s">
        <v>262</v>
      </c>
      <c r="B5" s="24" t="s">
        <v>92</v>
      </c>
      <c r="C5" s="25">
        <v>1</v>
      </c>
      <c r="D5" s="26">
        <f t="shared" ref="D5:D11" si="0">C5/E5</f>
        <v>1</v>
      </c>
      <c r="E5" s="25">
        <v>1</v>
      </c>
      <c r="F5" s="26">
        <f t="shared" ref="F5:F12" si="1">E5/SUM($E$4:$E$13)</f>
        <v>7.1428571428571425E-2</v>
      </c>
      <c r="G5" s="27">
        <v>0</v>
      </c>
      <c r="H5" s="27">
        <f>G5*F5</f>
        <v>0</v>
      </c>
      <c r="I5" s="25">
        <v>87</v>
      </c>
      <c r="J5" s="28">
        <f t="shared" ref="J5:J12" si="2">I5*F5</f>
        <v>6.2142857142857135</v>
      </c>
      <c r="M5" s="7" t="s">
        <v>255</v>
      </c>
      <c r="N5" s="8">
        <v>2</v>
      </c>
      <c r="O5" s="9">
        <v>0.14285714285714285</v>
      </c>
    </row>
    <row r="6" spans="1:15" x14ac:dyDescent="0.35">
      <c r="A6" s="23" t="s">
        <v>251</v>
      </c>
      <c r="B6" s="23" t="s">
        <v>32</v>
      </c>
      <c r="C6" s="8">
        <v>1</v>
      </c>
      <c r="D6" s="9">
        <f t="shared" si="0"/>
        <v>1</v>
      </c>
      <c r="E6" s="8">
        <v>1</v>
      </c>
      <c r="F6" s="9">
        <f t="shared" si="1"/>
        <v>7.1428571428571425E-2</v>
      </c>
      <c r="G6" s="10">
        <v>10517.15</v>
      </c>
      <c r="H6" s="10">
        <f t="shared" ref="H6:H12" si="3">G6*F6</f>
        <v>751.22499999999991</v>
      </c>
      <c r="I6" s="8">
        <v>95</v>
      </c>
      <c r="J6" s="11">
        <f t="shared" si="2"/>
        <v>6.7857142857142856</v>
      </c>
      <c r="M6" s="7" t="s">
        <v>265</v>
      </c>
      <c r="N6" s="8">
        <v>2</v>
      </c>
      <c r="O6" s="9">
        <v>0.14285714285714285</v>
      </c>
    </row>
    <row r="7" spans="1:15" x14ac:dyDescent="0.35">
      <c r="A7" s="24" t="s">
        <v>263</v>
      </c>
      <c r="B7" s="24" t="s">
        <v>98</v>
      </c>
      <c r="C7" s="25">
        <v>1</v>
      </c>
      <c r="D7" s="26">
        <f t="shared" si="0"/>
        <v>1</v>
      </c>
      <c r="E7" s="25">
        <v>1</v>
      </c>
      <c r="F7" s="26">
        <f t="shared" si="1"/>
        <v>7.1428571428571425E-2</v>
      </c>
      <c r="G7" s="27">
        <v>5571.87</v>
      </c>
      <c r="H7" s="27">
        <f t="shared" si="3"/>
        <v>397.99071428571426</v>
      </c>
      <c r="I7" s="25">
        <v>1</v>
      </c>
      <c r="J7" s="28">
        <f t="shared" si="2"/>
        <v>7.1428571428571425E-2</v>
      </c>
      <c r="M7" s="7" t="s">
        <v>262</v>
      </c>
      <c r="N7" s="8">
        <v>1</v>
      </c>
      <c r="O7" s="9">
        <v>7.1428571428571425E-2</v>
      </c>
    </row>
    <row r="8" spans="1:15" x14ac:dyDescent="0.35">
      <c r="A8" s="23" t="s">
        <v>252</v>
      </c>
      <c r="B8" s="23" t="s">
        <v>36</v>
      </c>
      <c r="C8" s="8">
        <v>1</v>
      </c>
      <c r="D8" s="9">
        <f t="shared" si="0"/>
        <v>1</v>
      </c>
      <c r="E8" s="8">
        <v>1</v>
      </c>
      <c r="F8" s="9">
        <f t="shared" si="1"/>
        <v>7.1428571428571425E-2</v>
      </c>
      <c r="G8" s="10">
        <v>26127.93</v>
      </c>
      <c r="H8" s="10">
        <f t="shared" si="3"/>
        <v>1866.2807142857141</v>
      </c>
      <c r="I8" s="8" t="s">
        <v>270</v>
      </c>
      <c r="J8" s="11" t="s">
        <v>270</v>
      </c>
      <c r="M8" s="7" t="s">
        <v>251</v>
      </c>
      <c r="N8" s="8">
        <v>1</v>
      </c>
      <c r="O8" s="9">
        <v>7.1428571428571425E-2</v>
      </c>
    </row>
    <row r="9" spans="1:15" x14ac:dyDescent="0.35">
      <c r="A9" s="24" t="s">
        <v>259</v>
      </c>
      <c r="B9" s="24" t="s">
        <v>81</v>
      </c>
      <c r="C9" s="25">
        <v>1</v>
      </c>
      <c r="D9" s="26">
        <f t="shared" si="0"/>
        <v>1</v>
      </c>
      <c r="E9" s="25">
        <v>1</v>
      </c>
      <c r="F9" s="26">
        <f t="shared" si="1"/>
        <v>7.1428571428571425E-2</v>
      </c>
      <c r="G9" s="27">
        <v>0</v>
      </c>
      <c r="H9" s="27">
        <f t="shared" si="3"/>
        <v>0</v>
      </c>
      <c r="I9" s="25">
        <v>6</v>
      </c>
      <c r="J9" s="28">
        <f t="shared" si="2"/>
        <v>0.42857142857142855</v>
      </c>
      <c r="M9" s="7" t="s">
        <v>263</v>
      </c>
      <c r="N9" s="8">
        <v>1</v>
      </c>
      <c r="O9" s="9">
        <v>7.1428571428571425E-2</v>
      </c>
    </row>
    <row r="10" spans="1:15" x14ac:dyDescent="0.35">
      <c r="A10" s="23" t="s">
        <v>253</v>
      </c>
      <c r="B10" s="23" t="s">
        <v>41</v>
      </c>
      <c r="C10" s="8">
        <v>4</v>
      </c>
      <c r="D10" s="9">
        <f t="shared" si="0"/>
        <v>1</v>
      </c>
      <c r="E10" s="8">
        <v>4</v>
      </c>
      <c r="F10" s="9">
        <f t="shared" si="1"/>
        <v>0.2857142857142857</v>
      </c>
      <c r="G10" s="10">
        <v>0</v>
      </c>
      <c r="H10" s="10">
        <f t="shared" si="3"/>
        <v>0</v>
      </c>
      <c r="I10" s="8">
        <v>70</v>
      </c>
      <c r="J10" s="11">
        <f t="shared" si="2"/>
        <v>20</v>
      </c>
      <c r="M10" s="7" t="s">
        <v>252</v>
      </c>
      <c r="N10" s="8">
        <v>1</v>
      </c>
      <c r="O10" s="9">
        <v>7.1428571428571425E-2</v>
      </c>
    </row>
    <row r="11" spans="1:15" x14ac:dyDescent="0.35">
      <c r="A11" s="24" t="s">
        <v>264</v>
      </c>
      <c r="B11" s="24" t="s">
        <v>107</v>
      </c>
      <c r="C11" s="25">
        <v>1</v>
      </c>
      <c r="D11" s="26">
        <f t="shared" si="0"/>
        <v>1</v>
      </c>
      <c r="E11" s="25">
        <v>1</v>
      </c>
      <c r="F11" s="26">
        <f t="shared" si="1"/>
        <v>7.1428571428571425E-2</v>
      </c>
      <c r="G11" s="27">
        <v>0</v>
      </c>
      <c r="H11" s="27">
        <f t="shared" si="3"/>
        <v>0</v>
      </c>
      <c r="I11" s="25">
        <v>32</v>
      </c>
      <c r="J11" s="28">
        <f t="shared" si="2"/>
        <v>2.2857142857142856</v>
      </c>
      <c r="M11" s="7" t="s">
        <v>259</v>
      </c>
      <c r="N11" s="8">
        <v>1</v>
      </c>
      <c r="O11" s="9">
        <v>7.1428571428571425E-2</v>
      </c>
    </row>
    <row r="12" spans="1:15" x14ac:dyDescent="0.35">
      <c r="A12" s="123" t="s">
        <v>265</v>
      </c>
      <c r="B12" s="23" t="s">
        <v>53</v>
      </c>
      <c r="C12" s="8">
        <v>1</v>
      </c>
      <c r="D12" s="9">
        <f>C12/$E$12</f>
        <v>0.5</v>
      </c>
      <c r="E12" s="117">
        <v>2</v>
      </c>
      <c r="F12" s="118">
        <f t="shared" si="1"/>
        <v>0.14285714285714285</v>
      </c>
      <c r="G12" s="115">
        <v>0</v>
      </c>
      <c r="H12" s="115">
        <f t="shared" si="3"/>
        <v>0</v>
      </c>
      <c r="I12" s="117">
        <v>18</v>
      </c>
      <c r="J12" s="111">
        <f t="shared" si="2"/>
        <v>2.5714285714285712</v>
      </c>
      <c r="M12" s="7" t="s">
        <v>264</v>
      </c>
      <c r="N12" s="8">
        <v>1</v>
      </c>
      <c r="O12" s="9">
        <v>7.1428571428571425E-2</v>
      </c>
    </row>
    <row r="13" spans="1:15" x14ac:dyDescent="0.35">
      <c r="A13" s="123"/>
      <c r="B13" s="23" t="s">
        <v>56</v>
      </c>
      <c r="C13" s="8">
        <v>1</v>
      </c>
      <c r="D13" s="9">
        <f>C13/$E$12</f>
        <v>0.5</v>
      </c>
      <c r="E13" s="117"/>
      <c r="F13" s="118"/>
      <c r="G13" s="115"/>
      <c r="H13" s="115"/>
      <c r="I13" s="117"/>
      <c r="J13" s="111"/>
    </row>
    <row r="14" spans="1:15" ht="37" x14ac:dyDescent="0.35">
      <c r="M14" s="60" t="s">
        <v>383</v>
      </c>
      <c r="N14" s="61" t="s">
        <v>335</v>
      </c>
    </row>
    <row r="15" spans="1:15" x14ac:dyDescent="0.35">
      <c r="M15" s="7" t="s">
        <v>340</v>
      </c>
      <c r="N15" s="9">
        <v>1</v>
      </c>
    </row>
    <row r="16" spans="1:15" x14ac:dyDescent="0.35">
      <c r="M16" s="7" t="s">
        <v>337</v>
      </c>
      <c r="N16" s="9">
        <v>0</v>
      </c>
    </row>
    <row r="17" spans="13:14" x14ac:dyDescent="0.35">
      <c r="M17" s="7" t="s">
        <v>339</v>
      </c>
      <c r="N17" s="9">
        <v>0</v>
      </c>
    </row>
    <row r="18" spans="13:14" x14ac:dyDescent="0.35">
      <c r="M18" s="7" t="s">
        <v>341</v>
      </c>
      <c r="N18" s="9">
        <v>0</v>
      </c>
    </row>
    <row r="19" spans="13:14" x14ac:dyDescent="0.35">
      <c r="M19" s="7" t="s">
        <v>338</v>
      </c>
      <c r="N19" s="9">
        <v>0</v>
      </c>
    </row>
    <row r="20" spans="13:14" x14ac:dyDescent="0.35">
      <c r="M20" s="7" t="s">
        <v>343</v>
      </c>
      <c r="N20" s="9">
        <v>0</v>
      </c>
    </row>
    <row r="21" spans="13:14" x14ac:dyDescent="0.35">
      <c r="M21" s="7" t="s">
        <v>336</v>
      </c>
      <c r="N21" s="9">
        <v>0</v>
      </c>
    </row>
    <row r="22" spans="13:14" x14ac:dyDescent="0.35">
      <c r="M22" s="7" t="s">
        <v>342</v>
      </c>
      <c r="N22" s="9">
        <v>0</v>
      </c>
    </row>
    <row r="23" spans="13:14" x14ac:dyDescent="0.35">
      <c r="M23" s="7" t="s">
        <v>344</v>
      </c>
      <c r="N23" s="9">
        <v>0</v>
      </c>
    </row>
    <row r="24" spans="13:14" x14ac:dyDescent="0.35">
      <c r="M24" t="s">
        <v>345</v>
      </c>
    </row>
  </sheetData>
  <mergeCells count="9">
    <mergeCell ref="A2:J2"/>
    <mergeCell ref="M2:O2"/>
    <mergeCell ref="A12:A13"/>
    <mergeCell ref="E12:E13"/>
    <mergeCell ref="F12:F13"/>
    <mergeCell ref="G12:G13"/>
    <mergeCell ref="H12:H13"/>
    <mergeCell ref="I12:I13"/>
    <mergeCell ref="J12:J13"/>
  </mergeCells>
  <conditionalFormatting sqref="D4:D13">
    <cfRule type="colorScale" priority="6">
      <colorScale>
        <cfvo type="min"/>
        <cfvo type="max"/>
        <color rgb="FFFCFCFF"/>
        <color rgb="FFF8696B"/>
      </colorScale>
    </cfRule>
  </conditionalFormatting>
  <conditionalFormatting sqref="F4:F13">
    <cfRule type="colorScale" priority="5">
      <colorScale>
        <cfvo type="min"/>
        <cfvo type="max"/>
        <color rgb="FFFCFCFF"/>
        <color rgb="FFF8696B"/>
      </colorScale>
    </cfRule>
  </conditionalFormatting>
  <conditionalFormatting sqref="G4:G13">
    <cfRule type="colorScale" priority="4">
      <colorScale>
        <cfvo type="min"/>
        <cfvo type="max"/>
        <color rgb="FFFCFCFF"/>
        <color rgb="FFF8696B"/>
      </colorScale>
    </cfRule>
  </conditionalFormatting>
  <conditionalFormatting sqref="G3:H3">
    <cfRule type="colorScale" priority="7">
      <colorScale>
        <cfvo type="min"/>
        <cfvo type="max"/>
        <color rgb="FFFCFCFF"/>
        <color rgb="FFF8696B"/>
      </colorScale>
    </cfRule>
  </conditionalFormatting>
  <conditionalFormatting sqref="H4:H13">
    <cfRule type="colorScale" priority="3">
      <colorScale>
        <cfvo type="min"/>
        <cfvo type="max"/>
        <color rgb="FFFCFCFF"/>
        <color rgb="FFF8696B"/>
      </colorScale>
    </cfRule>
  </conditionalFormatting>
  <conditionalFormatting sqref="N15:N23">
    <cfRule type="colorScale" priority="1">
      <colorScale>
        <cfvo type="min"/>
        <cfvo type="max"/>
        <color rgb="FFFCFCFF"/>
        <color rgb="FFF8696B"/>
      </colorScale>
    </cfRule>
  </conditionalFormatting>
  <conditionalFormatting sqref="O4:O12">
    <cfRule type="colorScale" priority="2">
      <colorScale>
        <cfvo type="min"/>
        <cfvo type="max"/>
        <color rgb="FFFCFCFF"/>
        <color rgb="FFF8696B"/>
      </colorScale>
    </cfRule>
  </conditionalFormatting>
  <hyperlinks>
    <hyperlink ref="A1" location="'0. Cover'!A1" display="Return to Cover Pag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5"/>
  <sheetViews>
    <sheetView topLeftCell="B1" workbookViewId="0">
      <pane ySplit="3" topLeftCell="A4" activePane="bottomLeft" state="frozen"/>
      <selection pane="bottomLeft" activeCell="J25" sqref="J25"/>
    </sheetView>
  </sheetViews>
  <sheetFormatPr defaultRowHeight="14.5" x14ac:dyDescent="0.35"/>
  <cols>
    <col min="1" max="1" width="37.7265625" customWidth="1"/>
    <col min="2" max="2" width="41.7265625" customWidth="1"/>
    <col min="3" max="3" width="26.26953125" customWidth="1"/>
    <col min="4" max="4" width="17.54296875" style="36" customWidth="1"/>
    <col min="5" max="5" width="19.81640625" customWidth="1"/>
    <col min="6" max="6" width="16.1796875" style="36" customWidth="1"/>
    <col min="7" max="7" width="18.1796875" style="45" customWidth="1"/>
    <col min="8" max="8" width="18.81640625" style="45" customWidth="1"/>
    <col min="10" max="10" width="44.1796875" customWidth="1"/>
    <col min="11" max="11" width="6.1796875" customWidth="1"/>
    <col min="12" max="12" width="6" customWidth="1"/>
    <col min="13" max="13" width="19.453125" customWidth="1"/>
    <col min="14" max="14" width="20.26953125" customWidth="1"/>
  </cols>
  <sheetData>
    <row r="1" spans="1:14" ht="48.65" customHeight="1" x14ac:dyDescent="0.65">
      <c r="A1" s="78" t="s">
        <v>28</v>
      </c>
      <c r="B1" s="79"/>
    </row>
    <row r="2" spans="1:14" ht="105" customHeight="1" x14ac:dyDescent="0.35">
      <c r="A2" s="119" t="s">
        <v>384</v>
      </c>
      <c r="B2" s="119"/>
      <c r="C2" s="119"/>
      <c r="D2" s="119"/>
      <c r="E2" s="119"/>
      <c r="F2" s="119"/>
      <c r="G2" s="119"/>
      <c r="H2" s="119"/>
      <c r="J2" s="119" t="s">
        <v>385</v>
      </c>
      <c r="K2" s="119"/>
      <c r="L2" s="119"/>
    </row>
    <row r="3" spans="1:14" x14ac:dyDescent="0.35">
      <c r="A3" s="6" t="s">
        <v>240</v>
      </c>
      <c r="B3" s="6" t="s">
        <v>241</v>
      </c>
      <c r="C3" s="6" t="s">
        <v>275</v>
      </c>
      <c r="D3" s="33" t="s">
        <v>243</v>
      </c>
      <c r="E3" s="6" t="s">
        <v>276</v>
      </c>
      <c r="F3" s="33" t="s">
        <v>277</v>
      </c>
      <c r="G3" s="3" t="s">
        <v>278</v>
      </c>
      <c r="H3" s="3" t="s">
        <v>279</v>
      </c>
      <c r="J3" s="6" t="s">
        <v>240</v>
      </c>
      <c r="K3" s="6" t="s">
        <v>250</v>
      </c>
      <c r="L3" s="6" t="s">
        <v>280</v>
      </c>
    </row>
    <row r="4" spans="1:14" x14ac:dyDescent="0.35">
      <c r="A4" s="123" t="s">
        <v>255</v>
      </c>
      <c r="B4" s="23" t="s">
        <v>160</v>
      </c>
      <c r="C4" s="8">
        <v>1</v>
      </c>
      <c r="D4" s="9">
        <f>C4/$E$4</f>
        <v>0.25</v>
      </c>
      <c r="E4" s="117">
        <v>4</v>
      </c>
      <c r="F4" s="118">
        <f>E4/SUM($E$4:$E$13)</f>
        <v>0.08</v>
      </c>
      <c r="G4" s="115">
        <v>158581.47500000001</v>
      </c>
      <c r="H4" s="115">
        <f>G4*F4</f>
        <v>12686.518</v>
      </c>
      <c r="J4" s="7" t="s">
        <v>251</v>
      </c>
      <c r="K4" s="8">
        <v>36</v>
      </c>
      <c r="L4" s="9">
        <v>0.72</v>
      </c>
    </row>
    <row r="5" spans="1:14" x14ac:dyDescent="0.35">
      <c r="A5" s="123"/>
      <c r="B5" s="23" t="s">
        <v>67</v>
      </c>
      <c r="C5" s="8">
        <v>1</v>
      </c>
      <c r="D5" s="9">
        <f t="shared" ref="D5:D6" si="0">C5/$E$4</f>
        <v>0.25</v>
      </c>
      <c r="E5" s="117"/>
      <c r="F5" s="118"/>
      <c r="G5" s="115"/>
      <c r="H5" s="115"/>
      <c r="J5" s="7" t="s">
        <v>255</v>
      </c>
      <c r="K5" s="8">
        <v>4</v>
      </c>
      <c r="L5" s="9">
        <v>0.08</v>
      </c>
    </row>
    <row r="6" spans="1:14" x14ac:dyDescent="0.35">
      <c r="A6" s="123"/>
      <c r="B6" s="23" t="s">
        <v>68</v>
      </c>
      <c r="C6" s="8">
        <v>2</v>
      </c>
      <c r="D6" s="9">
        <f t="shared" si="0"/>
        <v>0.5</v>
      </c>
      <c r="E6" s="117"/>
      <c r="F6" s="118"/>
      <c r="G6" s="115"/>
      <c r="H6" s="115"/>
      <c r="J6" s="7" t="s">
        <v>22</v>
      </c>
      <c r="K6" s="8">
        <v>3</v>
      </c>
      <c r="L6" s="9">
        <v>0.06</v>
      </c>
    </row>
    <row r="7" spans="1:14" x14ac:dyDescent="0.35">
      <c r="A7" s="124" t="s">
        <v>251</v>
      </c>
      <c r="B7" s="24" t="s">
        <v>146</v>
      </c>
      <c r="C7" s="25">
        <v>1</v>
      </c>
      <c r="D7" s="26">
        <f>C7/$E$7</f>
        <v>2.7777777777777776E-2</v>
      </c>
      <c r="E7" s="125">
        <v>36</v>
      </c>
      <c r="F7" s="126">
        <f>E7/SUM($E$4:$E$13)</f>
        <v>0.72</v>
      </c>
      <c r="G7" s="127">
        <v>13983.535624999999</v>
      </c>
      <c r="H7" s="127">
        <f>G7*F7</f>
        <v>10068.145649999999</v>
      </c>
      <c r="J7" s="7" t="s">
        <v>281</v>
      </c>
      <c r="K7" s="8">
        <v>3</v>
      </c>
      <c r="L7" s="9">
        <v>0.06</v>
      </c>
    </row>
    <row r="8" spans="1:14" x14ac:dyDescent="0.35">
      <c r="A8" s="124"/>
      <c r="B8" s="24" t="s">
        <v>155</v>
      </c>
      <c r="C8" s="25">
        <v>35</v>
      </c>
      <c r="D8" s="26">
        <f>C8/$E$7</f>
        <v>0.97222222222222221</v>
      </c>
      <c r="E8" s="125"/>
      <c r="F8" s="126"/>
      <c r="G8" s="127"/>
      <c r="H8" s="127"/>
      <c r="J8" s="7" t="s">
        <v>264</v>
      </c>
      <c r="K8" s="8">
        <v>2</v>
      </c>
      <c r="L8" s="9">
        <v>0.04</v>
      </c>
    </row>
    <row r="9" spans="1:14" x14ac:dyDescent="0.35">
      <c r="A9" s="23" t="s">
        <v>252</v>
      </c>
      <c r="B9" s="23" t="s">
        <v>36</v>
      </c>
      <c r="C9" s="8">
        <v>1</v>
      </c>
      <c r="D9" s="9">
        <f>C9/$E$9</f>
        <v>1</v>
      </c>
      <c r="E9" s="8">
        <v>1</v>
      </c>
      <c r="F9" s="9">
        <f>E9/SUM($E$4:$E$13)</f>
        <v>0.02</v>
      </c>
      <c r="G9" s="10">
        <v>44434.27</v>
      </c>
      <c r="H9" s="10">
        <f>G9*F9</f>
        <v>888.68539999999996</v>
      </c>
      <c r="J9" s="7" t="s">
        <v>252</v>
      </c>
      <c r="K9" s="8">
        <v>1</v>
      </c>
      <c r="L9" s="9">
        <v>0.02</v>
      </c>
    </row>
    <row r="10" spans="1:14" x14ac:dyDescent="0.35">
      <c r="A10" s="24" t="s">
        <v>259</v>
      </c>
      <c r="B10" s="24" t="s">
        <v>81</v>
      </c>
      <c r="C10" s="25">
        <v>1</v>
      </c>
      <c r="D10" s="26">
        <f>C10/$E$10</f>
        <v>1</v>
      </c>
      <c r="E10" s="25">
        <v>1</v>
      </c>
      <c r="F10" s="26">
        <f>E10/SUM($E$4:$E$13)</f>
        <v>0.02</v>
      </c>
      <c r="G10" s="27">
        <v>17230.79</v>
      </c>
      <c r="H10" s="27">
        <f>G10*F10</f>
        <v>344.61580000000004</v>
      </c>
      <c r="J10" s="7" t="s">
        <v>259</v>
      </c>
      <c r="K10" s="8">
        <v>1</v>
      </c>
      <c r="L10" s="9">
        <v>0.02</v>
      </c>
    </row>
    <row r="11" spans="1:14" x14ac:dyDescent="0.35">
      <c r="A11" s="23" t="s">
        <v>22</v>
      </c>
      <c r="B11" s="23" t="s">
        <v>235</v>
      </c>
      <c r="C11" s="8">
        <v>3</v>
      </c>
      <c r="D11" s="9">
        <f>C11/$E$11</f>
        <v>1</v>
      </c>
      <c r="E11" s="8">
        <v>3</v>
      </c>
      <c r="F11" s="9">
        <f>E11/SUM($E$4:$E$13)</f>
        <v>0.06</v>
      </c>
      <c r="G11" s="10">
        <v>20513</v>
      </c>
      <c r="H11" s="10">
        <f>G11*F11</f>
        <v>1230.78</v>
      </c>
    </row>
    <row r="12" spans="1:14" ht="70.900000000000006" customHeight="1" x14ac:dyDescent="0.35">
      <c r="A12" s="24" t="s">
        <v>264</v>
      </c>
      <c r="B12" s="24" t="s">
        <v>108</v>
      </c>
      <c r="C12" s="25">
        <v>2</v>
      </c>
      <c r="D12" s="26">
        <f>C12/$E$12</f>
        <v>1</v>
      </c>
      <c r="E12" s="25">
        <v>2</v>
      </c>
      <c r="F12" s="26">
        <f>E12/SUM($E$4:$E$13)</f>
        <v>0.04</v>
      </c>
      <c r="G12" s="27">
        <v>80708.794999999998</v>
      </c>
      <c r="H12" s="27">
        <f>G12*F12</f>
        <v>3228.3517999999999</v>
      </c>
      <c r="J12" s="119" t="s">
        <v>386</v>
      </c>
      <c r="K12" s="119"/>
      <c r="L12" s="119"/>
      <c r="M12" s="119"/>
      <c r="N12" s="119"/>
    </row>
    <row r="13" spans="1:14" x14ac:dyDescent="0.35">
      <c r="A13" s="23" t="s">
        <v>281</v>
      </c>
      <c r="B13" s="23" t="s">
        <v>169</v>
      </c>
      <c r="C13" s="8">
        <v>3</v>
      </c>
      <c r="D13" s="9">
        <f>C13/$E$13</f>
        <v>1</v>
      </c>
      <c r="E13" s="8">
        <v>3</v>
      </c>
      <c r="F13" s="9">
        <f>E13/SUM($E$4:$E$13)</f>
        <v>0.06</v>
      </c>
      <c r="G13" s="10">
        <v>13005.273333333333</v>
      </c>
      <c r="H13" s="10">
        <f>G13*F13</f>
        <v>780.31639999999993</v>
      </c>
      <c r="J13" s="6" t="s">
        <v>367</v>
      </c>
      <c r="K13" s="6" t="s">
        <v>250</v>
      </c>
      <c r="L13" s="6" t="s">
        <v>280</v>
      </c>
      <c r="M13" s="4" t="s">
        <v>278</v>
      </c>
      <c r="N13" s="4" t="s">
        <v>279</v>
      </c>
    </row>
    <row r="14" spans="1:14" x14ac:dyDescent="0.35">
      <c r="J14" s="7" t="s">
        <v>13</v>
      </c>
      <c r="K14" s="8">
        <v>30</v>
      </c>
      <c r="L14" s="9">
        <v>0.6</v>
      </c>
      <c r="M14" s="8">
        <v>15212.507307692305</v>
      </c>
      <c r="N14" s="10">
        <f t="shared" ref="N14:N25" si="1">M14*L14</f>
        <v>9127.5043846153822</v>
      </c>
    </row>
    <row r="15" spans="1:14" x14ac:dyDescent="0.35">
      <c r="J15" s="7" t="s">
        <v>356</v>
      </c>
      <c r="K15" s="8">
        <v>7</v>
      </c>
      <c r="L15" s="9">
        <v>0.14000000000000001</v>
      </c>
      <c r="M15" s="8">
        <v>31029.94</v>
      </c>
      <c r="N15" s="10">
        <f t="shared" si="1"/>
        <v>4344.1916000000001</v>
      </c>
    </row>
    <row r="16" spans="1:14" x14ac:dyDescent="0.35">
      <c r="J16" s="7" t="s">
        <v>355</v>
      </c>
      <c r="K16" s="8">
        <v>3</v>
      </c>
      <c r="L16" s="9">
        <v>0.06</v>
      </c>
      <c r="M16" s="8">
        <v>210933.5266666667</v>
      </c>
      <c r="N16" s="10">
        <f t="shared" si="1"/>
        <v>12656.011600000002</v>
      </c>
    </row>
    <row r="17" spans="10:14" x14ac:dyDescent="0.35">
      <c r="J17" s="7" t="s">
        <v>302</v>
      </c>
      <c r="K17" s="8">
        <v>2</v>
      </c>
      <c r="L17" s="9">
        <v>0.04</v>
      </c>
      <c r="M17" s="8">
        <v>1413.29</v>
      </c>
      <c r="N17" s="10">
        <f t="shared" si="1"/>
        <v>56.531599999999997</v>
      </c>
    </row>
    <row r="18" spans="10:14" x14ac:dyDescent="0.35">
      <c r="J18" s="7" t="s">
        <v>351</v>
      </c>
      <c r="K18" s="8">
        <v>1</v>
      </c>
      <c r="L18" s="9">
        <v>0.02</v>
      </c>
      <c r="M18" s="8">
        <v>33391</v>
      </c>
      <c r="N18" s="10">
        <f t="shared" si="1"/>
        <v>667.82</v>
      </c>
    </row>
    <row r="19" spans="10:14" x14ac:dyDescent="0.35">
      <c r="J19" s="7" t="s">
        <v>352</v>
      </c>
      <c r="K19" s="8">
        <v>1</v>
      </c>
      <c r="L19" s="9">
        <v>0.02</v>
      </c>
      <c r="M19" s="8">
        <v>9280</v>
      </c>
      <c r="N19" s="10">
        <f t="shared" si="1"/>
        <v>185.6</v>
      </c>
    </row>
    <row r="20" spans="10:14" x14ac:dyDescent="0.35">
      <c r="J20" s="7" t="s">
        <v>353</v>
      </c>
      <c r="K20" s="8">
        <v>1</v>
      </c>
      <c r="L20" s="9">
        <v>0.02</v>
      </c>
      <c r="M20" s="8">
        <v>3805.3</v>
      </c>
      <c r="N20" s="10">
        <f t="shared" si="1"/>
        <v>76.106000000000009</v>
      </c>
    </row>
    <row r="21" spans="10:14" x14ac:dyDescent="0.35">
      <c r="J21" s="7" t="s">
        <v>253</v>
      </c>
      <c r="K21" s="8">
        <v>1</v>
      </c>
      <c r="L21" s="9">
        <v>0.02</v>
      </c>
      <c r="M21" s="8">
        <v>23027.5</v>
      </c>
      <c r="N21" s="10">
        <f t="shared" si="1"/>
        <v>460.55</v>
      </c>
    </row>
    <row r="22" spans="10:14" x14ac:dyDescent="0.35">
      <c r="J22" s="7" t="s">
        <v>350</v>
      </c>
      <c r="K22" s="8">
        <v>1</v>
      </c>
      <c r="L22" s="9">
        <v>0.02</v>
      </c>
      <c r="M22" s="8">
        <v>23546.720000000001</v>
      </c>
      <c r="N22" s="10">
        <f t="shared" si="1"/>
        <v>470.93440000000004</v>
      </c>
    </row>
    <row r="23" spans="10:14" x14ac:dyDescent="0.35">
      <c r="J23" s="7" t="s">
        <v>358</v>
      </c>
      <c r="K23" s="8">
        <v>1</v>
      </c>
      <c r="L23" s="9">
        <v>0.02</v>
      </c>
      <c r="M23" s="8">
        <v>17230.79</v>
      </c>
      <c r="N23" s="10">
        <f t="shared" si="1"/>
        <v>344.61580000000004</v>
      </c>
    </row>
    <row r="24" spans="10:14" x14ac:dyDescent="0.35">
      <c r="J24" s="7" t="s">
        <v>359</v>
      </c>
      <c r="K24" s="8">
        <v>1</v>
      </c>
      <c r="L24" s="9">
        <v>0.02</v>
      </c>
      <c r="M24" s="8">
        <v>2359</v>
      </c>
      <c r="N24" s="10">
        <f t="shared" si="1"/>
        <v>47.18</v>
      </c>
    </row>
    <row r="25" spans="10:14" x14ac:dyDescent="0.35">
      <c r="J25" s="7" t="s">
        <v>27</v>
      </c>
      <c r="K25" s="8">
        <v>1</v>
      </c>
      <c r="L25" s="9">
        <v>0.02</v>
      </c>
      <c r="M25" s="8">
        <v>44434.27</v>
      </c>
      <c r="N25" s="10">
        <f t="shared" si="1"/>
        <v>888.68539999999996</v>
      </c>
    </row>
  </sheetData>
  <mergeCells count="13">
    <mergeCell ref="J12:N12"/>
    <mergeCell ref="A2:H2"/>
    <mergeCell ref="J2:L2"/>
    <mergeCell ref="A4:A6"/>
    <mergeCell ref="E4:E6"/>
    <mergeCell ref="F4:F6"/>
    <mergeCell ref="G4:G6"/>
    <mergeCell ref="H4:H6"/>
    <mergeCell ref="A7:A8"/>
    <mergeCell ref="E7:E8"/>
    <mergeCell ref="F7:F8"/>
    <mergeCell ref="G7:G8"/>
    <mergeCell ref="H7:H8"/>
  </mergeCells>
  <conditionalFormatting sqref="D4:D13">
    <cfRule type="colorScale" priority="9">
      <colorScale>
        <cfvo type="min"/>
        <cfvo type="max"/>
        <color rgb="FFFCFCFF"/>
        <color rgb="FFF8696B"/>
      </colorScale>
    </cfRule>
  </conditionalFormatting>
  <conditionalFormatting sqref="F4:F13">
    <cfRule type="colorScale" priority="8">
      <colorScale>
        <cfvo type="min"/>
        <cfvo type="max"/>
        <color rgb="FFFCFCFF"/>
        <color rgb="FFF8696B"/>
      </colorScale>
    </cfRule>
  </conditionalFormatting>
  <conditionalFormatting sqref="G4:G13">
    <cfRule type="colorScale" priority="7">
      <colorScale>
        <cfvo type="min"/>
        <cfvo type="max"/>
        <color rgb="FFFCFCFF"/>
        <color rgb="FFF8696B"/>
      </colorScale>
    </cfRule>
  </conditionalFormatting>
  <conditionalFormatting sqref="H4:H13">
    <cfRule type="colorScale" priority="6">
      <colorScale>
        <cfvo type="min"/>
        <cfvo type="max"/>
        <color rgb="FFFCFCFF"/>
        <color rgb="FFF8696B"/>
      </colorScale>
    </cfRule>
  </conditionalFormatting>
  <conditionalFormatting sqref="L4:L10">
    <cfRule type="colorScale" priority="5">
      <colorScale>
        <cfvo type="min"/>
        <cfvo type="max"/>
        <color rgb="FFFCFCFF"/>
        <color rgb="FFF8696B"/>
      </colorScale>
    </cfRule>
  </conditionalFormatting>
  <conditionalFormatting sqref="L14:L25">
    <cfRule type="colorScale" priority="2">
      <colorScale>
        <cfvo type="min"/>
        <cfvo type="max"/>
        <color rgb="FFFCFCFF"/>
        <color rgb="FFF8696B"/>
      </colorScale>
    </cfRule>
  </conditionalFormatting>
  <conditionalFormatting sqref="M14:M25">
    <cfRule type="colorScale" priority="3">
      <colorScale>
        <cfvo type="min"/>
        <cfvo type="max"/>
        <color rgb="FFFCFCFF"/>
        <color rgb="FFF8696B"/>
      </colorScale>
    </cfRule>
  </conditionalFormatting>
  <conditionalFormatting sqref="N14:N25">
    <cfRule type="colorScale" priority="4">
      <colorScale>
        <cfvo type="min"/>
        <cfvo type="max"/>
        <color rgb="FFFCFCFF"/>
        <color rgb="FFF8696B"/>
      </colorScale>
    </cfRule>
  </conditionalFormatting>
  <hyperlinks>
    <hyperlink ref="A1" location="'0. Cover'!A1" display="Return to Cover Pag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2"/>
  <sheetViews>
    <sheetView topLeftCell="B1" zoomScale="82" zoomScaleNormal="82" workbookViewId="0">
      <pane ySplit="3" topLeftCell="A21" activePane="bottomLeft" state="frozen"/>
      <selection pane="bottomLeft" activeCell="B1" sqref="A1:XFD1048576"/>
    </sheetView>
  </sheetViews>
  <sheetFormatPr defaultRowHeight="14.5" x14ac:dyDescent="0.35"/>
  <cols>
    <col min="1" max="1" width="69.1796875" customWidth="1"/>
    <col min="2" max="2" width="46.1796875" customWidth="1"/>
    <col min="3" max="3" width="16.1796875" customWidth="1"/>
    <col min="4" max="4" width="12.26953125" style="36" customWidth="1"/>
    <col min="5" max="5" width="5.26953125" customWidth="1"/>
    <col min="6" max="6" width="7.1796875" style="36" customWidth="1"/>
    <col min="7" max="7" width="22" customWidth="1"/>
    <col min="8" max="8" width="22.7265625" customWidth="1"/>
    <col min="9" max="9" width="28.26953125" customWidth="1"/>
    <col min="10" max="10" width="29" customWidth="1"/>
    <col min="13" max="13" width="69.1796875" customWidth="1"/>
    <col min="14" max="14" width="25.54296875" customWidth="1"/>
    <col min="15" max="15" width="7.1796875" customWidth="1"/>
  </cols>
  <sheetData>
    <row r="1" spans="1:15" ht="65.5" customHeight="1" x14ac:dyDescent="0.65">
      <c r="A1" s="78" t="s">
        <v>28</v>
      </c>
      <c r="B1" s="79"/>
    </row>
    <row r="2" spans="1:15" ht="65.5" customHeight="1" x14ac:dyDescent="0.35">
      <c r="A2" s="119" t="s">
        <v>387</v>
      </c>
      <c r="B2" s="119"/>
      <c r="C2" s="119"/>
      <c r="D2" s="119"/>
      <c r="E2" s="119"/>
      <c r="F2" s="119"/>
      <c r="G2" s="119"/>
      <c r="H2" s="119"/>
      <c r="I2" s="119"/>
      <c r="J2" s="119"/>
      <c r="M2" s="119" t="s">
        <v>388</v>
      </c>
      <c r="N2" s="119"/>
      <c r="O2" s="119"/>
    </row>
    <row r="3" spans="1:15" ht="24" customHeight="1" x14ac:dyDescent="0.35">
      <c r="A3" s="3" t="s">
        <v>240</v>
      </c>
      <c r="B3" s="3" t="s">
        <v>348</v>
      </c>
      <c r="C3" s="3" t="s">
        <v>242</v>
      </c>
      <c r="D3" s="33" t="s">
        <v>374</v>
      </c>
      <c r="E3" s="3" t="s">
        <v>244</v>
      </c>
      <c r="F3" s="33" t="s">
        <v>245</v>
      </c>
      <c r="G3" s="4" t="s">
        <v>710</v>
      </c>
      <c r="H3" s="4" t="s">
        <v>709</v>
      </c>
      <c r="I3" s="3" t="s">
        <v>248</v>
      </c>
      <c r="J3" s="3" t="s">
        <v>249</v>
      </c>
      <c r="M3" s="6" t="s">
        <v>240</v>
      </c>
      <c r="N3" s="6" t="s">
        <v>250</v>
      </c>
      <c r="O3" s="6" t="s">
        <v>245</v>
      </c>
    </row>
    <row r="4" spans="1:15" x14ac:dyDescent="0.35">
      <c r="A4" s="123" t="s">
        <v>266</v>
      </c>
      <c r="B4" s="23" t="s">
        <v>118</v>
      </c>
      <c r="C4" s="8">
        <v>1</v>
      </c>
      <c r="D4" s="9">
        <f>C4/$E$4</f>
        <v>0.25</v>
      </c>
      <c r="E4" s="117">
        <v>4</v>
      </c>
      <c r="F4" s="118">
        <f>E4/SUM($E$4:$E$39)</f>
        <v>2.7027027027027029E-2</v>
      </c>
      <c r="G4" s="115">
        <v>0</v>
      </c>
      <c r="H4" s="136">
        <f>F4*G4</f>
        <v>0</v>
      </c>
      <c r="I4" s="111">
        <v>95.75</v>
      </c>
      <c r="J4" s="111">
        <f>F4*I4</f>
        <v>2.5878378378378382</v>
      </c>
      <c r="M4" s="7" t="s">
        <v>252</v>
      </c>
      <c r="N4" s="8">
        <v>26</v>
      </c>
      <c r="O4" s="9">
        <v>0.17567567567567569</v>
      </c>
    </row>
    <row r="5" spans="1:15" x14ac:dyDescent="0.35">
      <c r="A5" s="123"/>
      <c r="B5" s="23" t="s">
        <v>120</v>
      </c>
      <c r="C5" s="8">
        <v>3</v>
      </c>
      <c r="D5" s="9">
        <f>C5/$E$4</f>
        <v>0.75</v>
      </c>
      <c r="E5" s="117"/>
      <c r="F5" s="118"/>
      <c r="G5" s="115"/>
      <c r="H5" s="136"/>
      <c r="I5" s="111"/>
      <c r="J5" s="111"/>
      <c r="M5" s="7" t="s">
        <v>251</v>
      </c>
      <c r="N5" s="8">
        <v>21</v>
      </c>
      <c r="O5" s="9">
        <v>0.14189189189189189</v>
      </c>
    </row>
    <row r="6" spans="1:15" x14ac:dyDescent="0.35">
      <c r="A6" s="24" t="s">
        <v>257</v>
      </c>
      <c r="B6" s="24" t="s">
        <v>75</v>
      </c>
      <c r="C6" s="25">
        <v>8</v>
      </c>
      <c r="D6" s="26">
        <f>C6/$E$6</f>
        <v>1</v>
      </c>
      <c r="E6" s="25">
        <v>8</v>
      </c>
      <c r="F6" s="26">
        <f t="shared" ref="F6:F39" si="0">E6/SUM($E$4:$E$39)</f>
        <v>5.4054054054054057E-2</v>
      </c>
      <c r="G6" s="27">
        <v>0</v>
      </c>
      <c r="H6" s="39">
        <f t="shared" ref="H6:H39" si="1">F6*G6</f>
        <v>0</v>
      </c>
      <c r="I6" s="28">
        <v>68.375</v>
      </c>
      <c r="J6" s="28">
        <f t="shared" ref="J6:J39" si="2">F6*I6</f>
        <v>3.6959459459459461</v>
      </c>
      <c r="M6" s="7" t="s">
        <v>256</v>
      </c>
      <c r="N6" s="8">
        <v>21</v>
      </c>
      <c r="O6" s="9">
        <v>0.14189189189189189</v>
      </c>
    </row>
    <row r="7" spans="1:15" x14ac:dyDescent="0.35">
      <c r="A7" s="123" t="s">
        <v>255</v>
      </c>
      <c r="B7" s="23" t="s">
        <v>63</v>
      </c>
      <c r="C7" s="8">
        <v>1</v>
      </c>
      <c r="D7" s="9">
        <f>C7/$E$7</f>
        <v>0.2</v>
      </c>
      <c r="E7" s="117">
        <v>5</v>
      </c>
      <c r="F7" s="118">
        <f t="shared" si="0"/>
        <v>3.3783783783783786E-2</v>
      </c>
      <c r="G7" s="115">
        <v>0</v>
      </c>
      <c r="H7" s="136">
        <f t="shared" si="1"/>
        <v>0</v>
      </c>
      <c r="I7" s="111">
        <v>27.8</v>
      </c>
      <c r="J7" s="111">
        <f t="shared" si="2"/>
        <v>0.93918918918918926</v>
      </c>
      <c r="M7" s="7" t="s">
        <v>253</v>
      </c>
      <c r="N7" s="8">
        <v>18</v>
      </c>
      <c r="O7" s="9">
        <v>0.12162162162162163</v>
      </c>
    </row>
    <row r="8" spans="1:15" x14ac:dyDescent="0.35">
      <c r="A8" s="123"/>
      <c r="B8" s="23" t="s">
        <v>64</v>
      </c>
      <c r="C8" s="8">
        <v>3</v>
      </c>
      <c r="D8" s="9">
        <f t="shared" ref="D8:D9" si="3">C8/$E$7</f>
        <v>0.6</v>
      </c>
      <c r="E8" s="117"/>
      <c r="F8" s="118"/>
      <c r="G8" s="115"/>
      <c r="H8" s="136"/>
      <c r="I8" s="111"/>
      <c r="J8" s="111"/>
      <c r="M8" s="7" t="s">
        <v>258</v>
      </c>
      <c r="N8" s="8">
        <v>11</v>
      </c>
      <c r="O8" s="9">
        <v>7.4324324324324328E-2</v>
      </c>
    </row>
    <row r="9" spans="1:15" x14ac:dyDescent="0.35">
      <c r="A9" s="123"/>
      <c r="B9" s="23" t="s">
        <v>67</v>
      </c>
      <c r="C9" s="8">
        <v>1</v>
      </c>
      <c r="D9" s="9">
        <f t="shared" si="3"/>
        <v>0.2</v>
      </c>
      <c r="E9" s="117"/>
      <c r="F9" s="118"/>
      <c r="G9" s="115"/>
      <c r="H9" s="136"/>
      <c r="I9" s="111"/>
      <c r="J9" s="111"/>
      <c r="M9" s="7" t="s">
        <v>265</v>
      </c>
      <c r="N9" s="8">
        <v>9</v>
      </c>
      <c r="O9" s="9">
        <v>6.0810810810810814E-2</v>
      </c>
    </row>
    <row r="10" spans="1:15" x14ac:dyDescent="0.35">
      <c r="A10" s="124" t="s">
        <v>262</v>
      </c>
      <c r="B10" s="24" t="s">
        <v>91</v>
      </c>
      <c r="C10" s="25">
        <v>1</v>
      </c>
      <c r="D10" s="26">
        <f>C10/$E$10</f>
        <v>0.33333333333333331</v>
      </c>
      <c r="E10" s="125">
        <v>3</v>
      </c>
      <c r="F10" s="126">
        <f t="shared" si="0"/>
        <v>2.0270270270270271E-2</v>
      </c>
      <c r="G10" s="127">
        <v>0</v>
      </c>
      <c r="H10" s="135">
        <f t="shared" si="1"/>
        <v>0</v>
      </c>
      <c r="I10" s="129">
        <v>57.666666666666664</v>
      </c>
      <c r="J10" s="129">
        <f t="shared" si="2"/>
        <v>1.1689189189189189</v>
      </c>
      <c r="M10" s="7" t="s">
        <v>257</v>
      </c>
      <c r="N10" s="8">
        <v>8</v>
      </c>
      <c r="O10" s="9">
        <v>5.4054054054054057E-2</v>
      </c>
    </row>
    <row r="11" spans="1:15" x14ac:dyDescent="0.35">
      <c r="A11" s="124"/>
      <c r="B11" s="24" t="s">
        <v>92</v>
      </c>
      <c r="C11" s="25">
        <v>1</v>
      </c>
      <c r="D11" s="26">
        <f t="shared" ref="D11:D12" si="4">C11/$E$10</f>
        <v>0.33333333333333331</v>
      </c>
      <c r="E11" s="125"/>
      <c r="F11" s="126"/>
      <c r="G11" s="127"/>
      <c r="H11" s="135"/>
      <c r="I11" s="129"/>
      <c r="J11" s="129"/>
      <c r="M11" s="7" t="s">
        <v>261</v>
      </c>
      <c r="N11" s="8">
        <v>7</v>
      </c>
      <c r="O11" s="9">
        <v>4.72972972972973E-2</v>
      </c>
    </row>
    <row r="12" spans="1:15" x14ac:dyDescent="0.35">
      <c r="A12" s="124"/>
      <c r="B12" s="24" t="s">
        <v>95</v>
      </c>
      <c r="C12" s="25">
        <v>1</v>
      </c>
      <c r="D12" s="26">
        <f t="shared" si="4"/>
        <v>0.33333333333333331</v>
      </c>
      <c r="E12" s="125"/>
      <c r="F12" s="126"/>
      <c r="G12" s="127"/>
      <c r="H12" s="135"/>
      <c r="I12" s="129"/>
      <c r="J12" s="129"/>
      <c r="M12" s="7" t="s">
        <v>259</v>
      </c>
      <c r="N12" s="8">
        <v>6</v>
      </c>
      <c r="O12" s="9">
        <v>4.0540540540540543E-2</v>
      </c>
    </row>
    <row r="13" spans="1:15" x14ac:dyDescent="0.35">
      <c r="A13" s="123" t="s">
        <v>251</v>
      </c>
      <c r="B13" s="23" t="s">
        <v>31</v>
      </c>
      <c r="C13" s="8">
        <v>1</v>
      </c>
      <c r="D13" s="9">
        <f>C13/$E$13</f>
        <v>4.7619047619047616E-2</v>
      </c>
      <c r="E13" s="117">
        <v>21</v>
      </c>
      <c r="F13" s="118">
        <f t="shared" si="0"/>
        <v>0.14189189189189189</v>
      </c>
      <c r="G13" s="115">
        <v>6787.2</v>
      </c>
      <c r="H13" s="136">
        <f t="shared" si="1"/>
        <v>963.04864864864862</v>
      </c>
      <c r="I13" s="111">
        <v>109.52380952380952</v>
      </c>
      <c r="J13" s="111">
        <f t="shared" si="2"/>
        <v>15.540540540540539</v>
      </c>
      <c r="M13" s="7" t="s">
        <v>255</v>
      </c>
      <c r="N13" s="8">
        <v>5</v>
      </c>
      <c r="O13" s="9">
        <v>3.3783783783783786E-2</v>
      </c>
    </row>
    <row r="14" spans="1:15" x14ac:dyDescent="0.35">
      <c r="A14" s="123"/>
      <c r="B14" s="23" t="s">
        <v>32</v>
      </c>
      <c r="C14" s="8">
        <v>4</v>
      </c>
      <c r="D14" s="9">
        <f t="shared" ref="D14:D15" si="5">C14/$E$13</f>
        <v>0.19047619047619047</v>
      </c>
      <c r="E14" s="117"/>
      <c r="F14" s="118"/>
      <c r="G14" s="115"/>
      <c r="H14" s="136"/>
      <c r="I14" s="111"/>
      <c r="J14" s="111"/>
      <c r="M14" s="7" t="s">
        <v>266</v>
      </c>
      <c r="N14" s="8">
        <v>4</v>
      </c>
      <c r="O14" s="9">
        <v>2.7027027027027029E-2</v>
      </c>
    </row>
    <row r="15" spans="1:15" x14ac:dyDescent="0.35">
      <c r="A15" s="123"/>
      <c r="B15" s="23" t="s">
        <v>33</v>
      </c>
      <c r="C15" s="8">
        <v>16</v>
      </c>
      <c r="D15" s="9">
        <f t="shared" si="5"/>
        <v>0.76190476190476186</v>
      </c>
      <c r="E15" s="117"/>
      <c r="F15" s="118"/>
      <c r="G15" s="115"/>
      <c r="H15" s="136"/>
      <c r="I15" s="111"/>
      <c r="J15" s="111"/>
      <c r="M15" s="7" t="s">
        <v>262</v>
      </c>
      <c r="N15" s="8">
        <v>3</v>
      </c>
      <c r="O15" s="9">
        <v>2.0270270270270271E-2</v>
      </c>
    </row>
    <row r="16" spans="1:15" x14ac:dyDescent="0.35">
      <c r="A16" s="124" t="s">
        <v>263</v>
      </c>
      <c r="B16" s="24" t="s">
        <v>103</v>
      </c>
      <c r="C16" s="25">
        <v>1</v>
      </c>
      <c r="D16" s="26">
        <f>C16/$E$16</f>
        <v>0.33333333333333331</v>
      </c>
      <c r="E16" s="125">
        <v>3</v>
      </c>
      <c r="F16" s="126">
        <f t="shared" si="0"/>
        <v>2.0270270270270271E-2</v>
      </c>
      <c r="G16" s="127">
        <v>3668.49</v>
      </c>
      <c r="H16" s="135">
        <f t="shared" si="1"/>
        <v>74.36128378378379</v>
      </c>
      <c r="I16" s="129">
        <v>9</v>
      </c>
      <c r="J16" s="129">
        <f t="shared" si="2"/>
        <v>0.18243243243243246</v>
      </c>
      <c r="M16" s="7" t="s">
        <v>263</v>
      </c>
      <c r="N16" s="8">
        <v>3</v>
      </c>
      <c r="O16" s="9">
        <v>2.0270270270270271E-2</v>
      </c>
    </row>
    <row r="17" spans="1:15" x14ac:dyDescent="0.35">
      <c r="A17" s="124"/>
      <c r="B17" s="24" t="s">
        <v>104</v>
      </c>
      <c r="C17" s="25">
        <v>1</v>
      </c>
      <c r="D17" s="26">
        <f t="shared" ref="D17:D18" si="6">C17/$E$16</f>
        <v>0.33333333333333331</v>
      </c>
      <c r="E17" s="125"/>
      <c r="F17" s="126"/>
      <c r="G17" s="127"/>
      <c r="H17" s="135"/>
      <c r="I17" s="129"/>
      <c r="J17" s="129"/>
      <c r="M17" s="7" t="s">
        <v>264</v>
      </c>
      <c r="N17" s="8">
        <v>3</v>
      </c>
      <c r="O17" s="9">
        <v>2.0270270270270271E-2</v>
      </c>
    </row>
    <row r="18" spans="1:15" x14ac:dyDescent="0.35">
      <c r="A18" s="124"/>
      <c r="B18" s="24" t="s">
        <v>105</v>
      </c>
      <c r="C18" s="25">
        <v>1</v>
      </c>
      <c r="D18" s="26">
        <f t="shared" si="6"/>
        <v>0.33333333333333331</v>
      </c>
      <c r="E18" s="125"/>
      <c r="F18" s="126"/>
      <c r="G18" s="127"/>
      <c r="H18" s="135"/>
      <c r="I18" s="129"/>
      <c r="J18" s="129"/>
      <c r="M18" s="7" t="s">
        <v>267</v>
      </c>
      <c r="N18" s="8">
        <v>2</v>
      </c>
      <c r="O18" s="9">
        <v>1.3513513513513514E-2</v>
      </c>
    </row>
    <row r="19" spans="1:15" x14ac:dyDescent="0.35">
      <c r="A19" s="123" t="s">
        <v>261</v>
      </c>
      <c r="B19" s="23" t="s">
        <v>88</v>
      </c>
      <c r="C19" s="8">
        <v>6</v>
      </c>
      <c r="D19" s="9">
        <f>C19/$E$19</f>
        <v>0.8571428571428571</v>
      </c>
      <c r="E19" s="117">
        <v>7</v>
      </c>
      <c r="F19" s="118">
        <f t="shared" si="0"/>
        <v>4.72972972972973E-2</v>
      </c>
      <c r="G19" s="115">
        <v>0</v>
      </c>
      <c r="H19" s="136">
        <f t="shared" si="1"/>
        <v>0</v>
      </c>
      <c r="I19" s="111">
        <v>104.28571428571429</v>
      </c>
      <c r="J19" s="111">
        <f t="shared" si="2"/>
        <v>4.9324324324324333</v>
      </c>
      <c r="M19" s="7" t="s">
        <v>268</v>
      </c>
      <c r="N19" s="8">
        <v>1</v>
      </c>
      <c r="O19" s="9">
        <v>6.7567567567567571E-3</v>
      </c>
    </row>
    <row r="20" spans="1:15" x14ac:dyDescent="0.35">
      <c r="A20" s="123"/>
      <c r="B20" s="23" t="s">
        <v>89</v>
      </c>
      <c r="C20" s="8">
        <v>1</v>
      </c>
      <c r="D20" s="9">
        <f>C20/$E$19</f>
        <v>0.14285714285714285</v>
      </c>
      <c r="E20" s="117"/>
      <c r="F20" s="118"/>
      <c r="G20" s="115"/>
      <c r="H20" s="136"/>
      <c r="I20" s="111"/>
      <c r="J20" s="111"/>
    </row>
    <row r="21" spans="1:15" ht="41.5" customHeight="1" x14ac:dyDescent="0.35">
      <c r="A21" s="124" t="s">
        <v>252</v>
      </c>
      <c r="B21" s="24" t="s">
        <v>36</v>
      </c>
      <c r="C21" s="25">
        <v>8</v>
      </c>
      <c r="D21" s="26">
        <f>C21/$E$21</f>
        <v>0.30769230769230771</v>
      </c>
      <c r="E21" s="125">
        <v>26</v>
      </c>
      <c r="F21" s="126">
        <f t="shared" si="0"/>
        <v>0.17567567567567569</v>
      </c>
      <c r="G21" s="127">
        <v>5160.21</v>
      </c>
      <c r="H21" s="135">
        <f t="shared" si="1"/>
        <v>906.52337837837842</v>
      </c>
      <c r="I21" s="129">
        <v>133.44</v>
      </c>
      <c r="J21" s="129">
        <f t="shared" si="2"/>
        <v>23.442162162162163</v>
      </c>
      <c r="M21" s="60" t="s">
        <v>389</v>
      </c>
      <c r="N21" s="61" t="s">
        <v>335</v>
      </c>
    </row>
    <row r="22" spans="1:15" x14ac:dyDescent="0.35">
      <c r="A22" s="124"/>
      <c r="B22" s="24" t="s">
        <v>37</v>
      </c>
      <c r="C22" s="25">
        <v>18</v>
      </c>
      <c r="D22" s="26">
        <f>C22/$E$21</f>
        <v>0.69230769230769229</v>
      </c>
      <c r="E22" s="125"/>
      <c r="F22" s="126"/>
      <c r="G22" s="127"/>
      <c r="H22" s="135"/>
      <c r="I22" s="129"/>
      <c r="J22" s="129"/>
      <c r="M22" s="7" t="s">
        <v>336</v>
      </c>
      <c r="N22" s="9">
        <v>0.2857142857142857</v>
      </c>
    </row>
    <row r="23" spans="1:15" x14ac:dyDescent="0.35">
      <c r="A23" s="123" t="s">
        <v>259</v>
      </c>
      <c r="B23" s="23" t="s">
        <v>80</v>
      </c>
      <c r="C23" s="8">
        <v>1</v>
      </c>
      <c r="D23" s="9">
        <f>C23/$E$23</f>
        <v>0.16666666666666666</v>
      </c>
      <c r="E23" s="117">
        <v>6</v>
      </c>
      <c r="F23" s="118">
        <f t="shared" si="0"/>
        <v>4.0540540540540543E-2</v>
      </c>
      <c r="G23" s="115">
        <v>96211.03</v>
      </c>
      <c r="H23" s="136">
        <f t="shared" si="1"/>
        <v>3900.4471621621624</v>
      </c>
      <c r="I23" s="111">
        <v>191.4</v>
      </c>
      <c r="J23" s="111">
        <f t="shared" si="2"/>
        <v>7.7594594594594604</v>
      </c>
      <c r="M23" s="7" t="s">
        <v>339</v>
      </c>
      <c r="N23" s="9">
        <v>0.2857142857142857</v>
      </c>
    </row>
    <row r="24" spans="1:15" x14ac:dyDescent="0.35">
      <c r="A24" s="123"/>
      <c r="B24" s="23" t="s">
        <v>81</v>
      </c>
      <c r="C24" s="8">
        <v>5</v>
      </c>
      <c r="D24" s="9">
        <f>C24/$E$23</f>
        <v>0.83333333333333337</v>
      </c>
      <c r="E24" s="117"/>
      <c r="F24" s="118"/>
      <c r="G24" s="115"/>
      <c r="H24" s="136"/>
      <c r="I24" s="111"/>
      <c r="J24" s="111"/>
      <c r="M24" s="7" t="s">
        <v>337</v>
      </c>
      <c r="N24" s="9">
        <v>9.5238095238095233E-2</v>
      </c>
    </row>
    <row r="25" spans="1:15" x14ac:dyDescent="0.35">
      <c r="A25" s="24" t="s">
        <v>253</v>
      </c>
      <c r="B25" s="24" t="s">
        <v>41</v>
      </c>
      <c r="C25" s="25">
        <v>18</v>
      </c>
      <c r="D25" s="26">
        <f>C25/$E$25</f>
        <v>1</v>
      </c>
      <c r="E25" s="25">
        <v>18</v>
      </c>
      <c r="F25" s="26">
        <f t="shared" si="0"/>
        <v>0.12162162162162163</v>
      </c>
      <c r="G25" s="27">
        <v>0</v>
      </c>
      <c r="H25" s="39">
        <v>0</v>
      </c>
      <c r="I25" s="28">
        <v>25.333333333333332</v>
      </c>
      <c r="J25" s="28">
        <f t="shared" si="2"/>
        <v>3.0810810810810811</v>
      </c>
      <c r="M25" s="7" t="s">
        <v>342</v>
      </c>
      <c r="N25" s="9">
        <v>4.7619047619047616E-2</v>
      </c>
    </row>
    <row r="26" spans="1:15" x14ac:dyDescent="0.35">
      <c r="A26" s="123" t="s">
        <v>264</v>
      </c>
      <c r="B26" s="23" t="s">
        <v>107</v>
      </c>
      <c r="C26" s="8">
        <v>1</v>
      </c>
      <c r="D26" s="9">
        <f>C26/$E$26</f>
        <v>0.33333333333333331</v>
      </c>
      <c r="E26" s="117">
        <v>3</v>
      </c>
      <c r="F26" s="118">
        <f t="shared" si="0"/>
        <v>2.0270270270270271E-2</v>
      </c>
      <c r="G26" s="115">
        <v>0</v>
      </c>
      <c r="H26" s="136">
        <v>0</v>
      </c>
      <c r="I26" s="111">
        <v>24</v>
      </c>
      <c r="J26" s="111">
        <f t="shared" si="2"/>
        <v>0.48648648648648651</v>
      </c>
      <c r="M26" s="7" t="s">
        <v>343</v>
      </c>
      <c r="N26" s="9">
        <v>4.7619047619047616E-2</v>
      </c>
    </row>
    <row r="27" spans="1:15" x14ac:dyDescent="0.35">
      <c r="A27" s="123"/>
      <c r="B27" s="23" t="s">
        <v>111</v>
      </c>
      <c r="C27" s="8">
        <v>2</v>
      </c>
      <c r="D27" s="9">
        <f>C27/$E$26</f>
        <v>0.66666666666666663</v>
      </c>
      <c r="E27" s="117"/>
      <c r="F27" s="118"/>
      <c r="G27" s="115"/>
      <c r="H27" s="136"/>
      <c r="I27" s="111"/>
      <c r="J27" s="111"/>
      <c r="M27" s="7" t="s">
        <v>340</v>
      </c>
      <c r="N27" s="9">
        <v>0</v>
      </c>
    </row>
    <row r="28" spans="1:15" x14ac:dyDescent="0.35">
      <c r="A28" s="124" t="s">
        <v>256</v>
      </c>
      <c r="B28" s="24" t="s">
        <v>71</v>
      </c>
      <c r="C28" s="25">
        <v>2</v>
      </c>
      <c r="D28" s="26">
        <f>C28/$E$28</f>
        <v>9.5238095238095233E-2</v>
      </c>
      <c r="E28" s="125">
        <v>21</v>
      </c>
      <c r="F28" s="126">
        <f t="shared" si="0"/>
        <v>0.14189189189189189</v>
      </c>
      <c r="G28" s="127">
        <v>0</v>
      </c>
      <c r="H28" s="135">
        <v>0</v>
      </c>
      <c r="I28" s="129">
        <v>22.714285714285715</v>
      </c>
      <c r="J28" s="129">
        <f t="shared" si="2"/>
        <v>3.2229729729729728</v>
      </c>
      <c r="M28" s="7" t="s">
        <v>341</v>
      </c>
      <c r="N28" s="9">
        <v>0</v>
      </c>
    </row>
    <row r="29" spans="1:15" x14ac:dyDescent="0.35">
      <c r="A29" s="124"/>
      <c r="B29" s="24" t="s">
        <v>72</v>
      </c>
      <c r="C29" s="25">
        <v>19</v>
      </c>
      <c r="D29" s="26">
        <f>C29/$E$28</f>
        <v>0.90476190476190477</v>
      </c>
      <c r="E29" s="125"/>
      <c r="F29" s="126"/>
      <c r="G29" s="127"/>
      <c r="H29" s="135"/>
      <c r="I29" s="129"/>
      <c r="J29" s="129"/>
      <c r="M29" s="7" t="s">
        <v>338</v>
      </c>
      <c r="N29" s="9">
        <v>0</v>
      </c>
    </row>
    <row r="30" spans="1:15" x14ac:dyDescent="0.35">
      <c r="A30" s="23" t="s">
        <v>258</v>
      </c>
      <c r="B30" s="23" t="s">
        <v>78</v>
      </c>
      <c r="C30" s="8">
        <v>11</v>
      </c>
      <c r="D30" s="9">
        <f>C30/$E$30</f>
        <v>1</v>
      </c>
      <c r="E30" s="8">
        <v>11</v>
      </c>
      <c r="F30" s="9">
        <f t="shared" si="0"/>
        <v>7.4324324324324328E-2</v>
      </c>
      <c r="G30" s="10">
        <v>26369.47</v>
      </c>
      <c r="H30" s="38">
        <f t="shared" si="1"/>
        <v>1959.8930405405408</v>
      </c>
      <c r="I30" s="11">
        <v>34.125</v>
      </c>
      <c r="J30" s="11">
        <f t="shared" si="2"/>
        <v>2.5363175675675675</v>
      </c>
      <c r="M30" s="7" t="s">
        <v>344</v>
      </c>
      <c r="N30" s="9">
        <v>0.23809523809523814</v>
      </c>
    </row>
    <row r="31" spans="1:15" x14ac:dyDescent="0.35">
      <c r="A31" s="124" t="s">
        <v>265</v>
      </c>
      <c r="B31" s="24" t="s">
        <v>47</v>
      </c>
      <c r="C31" s="25">
        <v>1</v>
      </c>
      <c r="D31" s="26">
        <f>C31/$E$31</f>
        <v>0.1111111111111111</v>
      </c>
      <c r="E31" s="125">
        <v>9</v>
      </c>
      <c r="F31" s="126">
        <f t="shared" si="0"/>
        <v>6.0810810810810814E-2</v>
      </c>
      <c r="G31" s="127">
        <v>0</v>
      </c>
      <c r="H31" s="135">
        <f t="shared" si="1"/>
        <v>0</v>
      </c>
      <c r="I31" s="129">
        <v>63.777777777777779</v>
      </c>
      <c r="J31" s="129">
        <f t="shared" si="2"/>
        <v>3.8783783783783785</v>
      </c>
      <c r="M31" t="s">
        <v>345</v>
      </c>
    </row>
    <row r="32" spans="1:15" x14ac:dyDescent="0.35">
      <c r="A32" s="124"/>
      <c r="B32" s="24" t="s">
        <v>48</v>
      </c>
      <c r="C32" s="25">
        <v>1</v>
      </c>
      <c r="D32" s="26">
        <f t="shared" ref="D32:D37" si="7">C32/$E$31</f>
        <v>0.1111111111111111</v>
      </c>
      <c r="E32" s="125"/>
      <c r="F32" s="126"/>
      <c r="G32" s="127"/>
      <c r="H32" s="135"/>
      <c r="I32" s="129"/>
      <c r="J32" s="129"/>
    </row>
    <row r="33" spans="1:10" x14ac:dyDescent="0.35">
      <c r="A33" s="124"/>
      <c r="B33" s="24" t="s">
        <v>51</v>
      </c>
      <c r="C33" s="25">
        <v>1</v>
      </c>
      <c r="D33" s="26">
        <f t="shared" si="7"/>
        <v>0.1111111111111111</v>
      </c>
      <c r="E33" s="125"/>
      <c r="F33" s="126"/>
      <c r="G33" s="127"/>
      <c r="H33" s="135"/>
      <c r="I33" s="129"/>
      <c r="J33" s="129"/>
    </row>
    <row r="34" spans="1:10" x14ac:dyDescent="0.35">
      <c r="A34" s="124"/>
      <c r="B34" s="24" t="s">
        <v>52</v>
      </c>
      <c r="C34" s="25">
        <v>2</v>
      </c>
      <c r="D34" s="26">
        <f t="shared" si="7"/>
        <v>0.22222222222222221</v>
      </c>
      <c r="E34" s="125"/>
      <c r="F34" s="126"/>
      <c r="G34" s="127"/>
      <c r="H34" s="135"/>
      <c r="I34" s="129"/>
      <c r="J34" s="129"/>
    </row>
    <row r="35" spans="1:10" x14ac:dyDescent="0.35">
      <c r="A35" s="124"/>
      <c r="B35" s="24" t="s">
        <v>53</v>
      </c>
      <c r="C35" s="25">
        <v>1</v>
      </c>
      <c r="D35" s="26">
        <f t="shared" si="7"/>
        <v>0.1111111111111111</v>
      </c>
      <c r="E35" s="125"/>
      <c r="F35" s="126"/>
      <c r="G35" s="127"/>
      <c r="H35" s="135"/>
      <c r="I35" s="129"/>
      <c r="J35" s="129"/>
    </row>
    <row r="36" spans="1:10" x14ac:dyDescent="0.35">
      <c r="A36" s="124"/>
      <c r="B36" s="24" t="s">
        <v>57</v>
      </c>
      <c r="C36" s="25">
        <v>2</v>
      </c>
      <c r="D36" s="26">
        <f t="shared" si="7"/>
        <v>0.22222222222222221</v>
      </c>
      <c r="E36" s="125"/>
      <c r="F36" s="126"/>
      <c r="G36" s="127"/>
      <c r="H36" s="135"/>
      <c r="I36" s="129"/>
      <c r="J36" s="129"/>
    </row>
    <row r="37" spans="1:10" x14ac:dyDescent="0.35">
      <c r="A37" s="124"/>
      <c r="B37" s="24" t="s">
        <v>58</v>
      </c>
      <c r="C37" s="25">
        <v>1</v>
      </c>
      <c r="D37" s="26">
        <f t="shared" si="7"/>
        <v>0.1111111111111111</v>
      </c>
      <c r="E37" s="125"/>
      <c r="F37" s="126"/>
      <c r="G37" s="127"/>
      <c r="H37" s="135"/>
      <c r="I37" s="129"/>
      <c r="J37" s="129"/>
    </row>
    <row r="38" spans="1:10" x14ac:dyDescent="0.35">
      <c r="A38" s="23" t="s">
        <v>267</v>
      </c>
      <c r="B38" s="23" t="s">
        <v>123</v>
      </c>
      <c r="C38" s="8">
        <v>2</v>
      </c>
      <c r="D38" s="9">
        <f>C38/$E$38</f>
        <v>1</v>
      </c>
      <c r="E38" s="8">
        <v>2</v>
      </c>
      <c r="F38" s="9">
        <f t="shared" si="0"/>
        <v>1.3513513513513514E-2</v>
      </c>
      <c r="G38" s="10">
        <v>0</v>
      </c>
      <c r="H38" s="38">
        <f t="shared" si="1"/>
        <v>0</v>
      </c>
      <c r="I38" s="11">
        <v>18.5</v>
      </c>
      <c r="J38" s="11">
        <f t="shared" si="2"/>
        <v>0.25</v>
      </c>
    </row>
    <row r="39" spans="1:10" x14ac:dyDescent="0.35">
      <c r="A39" s="24" t="s">
        <v>268</v>
      </c>
      <c r="B39" s="24" t="s">
        <v>129</v>
      </c>
      <c r="C39" s="25">
        <v>1</v>
      </c>
      <c r="D39" s="26">
        <f>C39/$E$39</f>
        <v>1</v>
      </c>
      <c r="E39" s="25">
        <v>1</v>
      </c>
      <c r="F39" s="26">
        <f t="shared" si="0"/>
        <v>6.7567567567567571E-3</v>
      </c>
      <c r="G39" s="27">
        <v>0</v>
      </c>
      <c r="H39" s="39">
        <f t="shared" si="1"/>
        <v>0</v>
      </c>
      <c r="I39" s="28">
        <v>7</v>
      </c>
      <c r="J39" s="28">
        <f t="shared" si="2"/>
        <v>4.72972972972973E-2</v>
      </c>
    </row>
    <row r="42" spans="1:10" x14ac:dyDescent="0.35">
      <c r="E42" s="36"/>
    </row>
  </sheetData>
  <mergeCells count="79">
    <mergeCell ref="A2:J2"/>
    <mergeCell ref="M2:O2"/>
    <mergeCell ref="A4:A5"/>
    <mergeCell ref="E4:E5"/>
    <mergeCell ref="F4:F5"/>
    <mergeCell ref="G4:G5"/>
    <mergeCell ref="H4:H5"/>
    <mergeCell ref="I4:I5"/>
    <mergeCell ref="J4:J5"/>
    <mergeCell ref="J7:J9"/>
    <mergeCell ref="A10:A12"/>
    <mergeCell ref="E10:E12"/>
    <mergeCell ref="F10:F12"/>
    <mergeCell ref="G10:G12"/>
    <mergeCell ref="H10:H12"/>
    <mergeCell ref="I10:I12"/>
    <mergeCell ref="J10:J12"/>
    <mergeCell ref="A7:A9"/>
    <mergeCell ref="E7:E9"/>
    <mergeCell ref="F7:F9"/>
    <mergeCell ref="G7:G9"/>
    <mergeCell ref="H7:H9"/>
    <mergeCell ref="I7:I9"/>
    <mergeCell ref="J13:J15"/>
    <mergeCell ref="A16:A18"/>
    <mergeCell ref="E16:E18"/>
    <mergeCell ref="F16:F18"/>
    <mergeCell ref="G16:G18"/>
    <mergeCell ref="H16:H18"/>
    <mergeCell ref="I16:I18"/>
    <mergeCell ref="J16:J18"/>
    <mergeCell ref="A13:A15"/>
    <mergeCell ref="E13:E15"/>
    <mergeCell ref="F13:F15"/>
    <mergeCell ref="G13:G15"/>
    <mergeCell ref="H13:H15"/>
    <mergeCell ref="I13:I15"/>
    <mergeCell ref="J19:J20"/>
    <mergeCell ref="A21:A22"/>
    <mergeCell ref="E21:E22"/>
    <mergeCell ref="F21:F22"/>
    <mergeCell ref="G21:G22"/>
    <mergeCell ref="H21:H22"/>
    <mergeCell ref="I21:I22"/>
    <mergeCell ref="J21:J22"/>
    <mergeCell ref="A19:A20"/>
    <mergeCell ref="E19:E20"/>
    <mergeCell ref="F19:F20"/>
    <mergeCell ref="G19:G20"/>
    <mergeCell ref="H19:H20"/>
    <mergeCell ref="I19:I20"/>
    <mergeCell ref="J23:J24"/>
    <mergeCell ref="A26:A27"/>
    <mergeCell ref="E26:E27"/>
    <mergeCell ref="F26:F27"/>
    <mergeCell ref="G26:G27"/>
    <mergeCell ref="H26:H27"/>
    <mergeCell ref="I26:I27"/>
    <mergeCell ref="J26:J27"/>
    <mergeCell ref="A23:A24"/>
    <mergeCell ref="E23:E24"/>
    <mergeCell ref="F23:F24"/>
    <mergeCell ref="G23:G24"/>
    <mergeCell ref="H23:H24"/>
    <mergeCell ref="I23:I24"/>
    <mergeCell ref="J28:J29"/>
    <mergeCell ref="A31:A37"/>
    <mergeCell ref="E31:E37"/>
    <mergeCell ref="F31:F37"/>
    <mergeCell ref="G31:G37"/>
    <mergeCell ref="H31:H37"/>
    <mergeCell ref="I31:I37"/>
    <mergeCell ref="J31:J37"/>
    <mergeCell ref="A28:A29"/>
    <mergeCell ref="E28:E29"/>
    <mergeCell ref="F28:F29"/>
    <mergeCell ref="G28:G29"/>
    <mergeCell ref="H28:H29"/>
    <mergeCell ref="I28:I29"/>
  </mergeCells>
  <conditionalFormatting sqref="D4:D39">
    <cfRule type="colorScale" priority="8">
      <colorScale>
        <cfvo type="min"/>
        <cfvo type="max"/>
        <color rgb="FFFCFCFF"/>
        <color rgb="FFF8696B"/>
      </colorScale>
    </cfRule>
  </conditionalFormatting>
  <conditionalFormatting sqref="F1:F1048576">
    <cfRule type="colorScale" priority="7">
      <colorScale>
        <cfvo type="min"/>
        <cfvo type="max"/>
        <color rgb="FFFCFCFF"/>
        <color rgb="FFF8696B"/>
      </colorScale>
    </cfRule>
  </conditionalFormatting>
  <conditionalFormatting sqref="G1:G1048576">
    <cfRule type="colorScale" priority="6">
      <colorScale>
        <cfvo type="min"/>
        <cfvo type="max"/>
        <color rgb="FFFCFCFF"/>
        <color rgb="FFF8696B"/>
      </colorScale>
    </cfRule>
  </conditionalFormatting>
  <conditionalFormatting sqref="G3:H3">
    <cfRule type="colorScale" priority="9">
      <colorScale>
        <cfvo type="min"/>
        <cfvo type="max"/>
        <color rgb="FFFCFCFF"/>
        <color rgb="FFF8696B"/>
      </colorScale>
    </cfRule>
  </conditionalFormatting>
  <conditionalFormatting sqref="H1:H1048576">
    <cfRule type="colorScale" priority="5">
      <colorScale>
        <cfvo type="min"/>
        <cfvo type="max"/>
        <color rgb="FFFCFCFF"/>
        <color rgb="FFF8696B"/>
      </colorScale>
    </cfRule>
  </conditionalFormatting>
  <conditionalFormatting sqref="I1:I1048576">
    <cfRule type="colorScale" priority="4">
      <colorScale>
        <cfvo type="min"/>
        <cfvo type="max"/>
        <color rgb="FFFCFCFF"/>
        <color rgb="FFF8696B"/>
      </colorScale>
    </cfRule>
  </conditionalFormatting>
  <conditionalFormatting sqref="J1:J1048576">
    <cfRule type="colorScale" priority="3">
      <colorScale>
        <cfvo type="min"/>
        <cfvo type="max"/>
        <color rgb="FFFCFCFF"/>
        <color rgb="FFF8696B"/>
      </colorScale>
    </cfRule>
  </conditionalFormatting>
  <conditionalFormatting sqref="N22:N28">
    <cfRule type="colorScale" priority="1">
      <colorScale>
        <cfvo type="min"/>
        <cfvo type="max"/>
        <color rgb="FFFCFCFF"/>
        <color rgb="FFF8696B"/>
      </colorScale>
    </cfRule>
  </conditionalFormatting>
  <conditionalFormatting sqref="O4:O19">
    <cfRule type="colorScale" priority="2">
      <colorScale>
        <cfvo type="min"/>
        <cfvo type="max"/>
        <color rgb="FFFCFCFF"/>
        <color rgb="FFF8696B"/>
      </colorScale>
    </cfRule>
  </conditionalFormatting>
  <hyperlinks>
    <hyperlink ref="A1" location="'0. Cover'!A1" display="Return to Cover Pag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8"/>
  <sheetViews>
    <sheetView topLeftCell="B1" workbookViewId="0">
      <pane ySplit="3" topLeftCell="A22" activePane="bottomLeft" state="frozen"/>
      <selection pane="bottomLeft" activeCell="F40" sqref="F40"/>
    </sheetView>
  </sheetViews>
  <sheetFormatPr defaultRowHeight="14.5" x14ac:dyDescent="0.35"/>
  <cols>
    <col min="1" max="1" width="57.453125" customWidth="1"/>
    <col min="2" max="2" width="48.72656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57.453125" customWidth="1"/>
    <col min="11" max="11" width="6.1796875" customWidth="1"/>
    <col min="12" max="12" width="6" customWidth="1"/>
    <col min="13" max="13" width="19.453125" customWidth="1"/>
    <col min="14" max="14" width="20.26953125" customWidth="1"/>
  </cols>
  <sheetData>
    <row r="1" spans="1:12" ht="45.65" customHeight="1" x14ac:dyDescent="0.65">
      <c r="A1" s="78" t="s">
        <v>28</v>
      </c>
      <c r="B1" s="79"/>
    </row>
    <row r="2" spans="1:12" ht="94.9" customHeight="1" x14ac:dyDescent="0.35">
      <c r="A2" s="119" t="s">
        <v>390</v>
      </c>
      <c r="B2" s="119"/>
      <c r="C2" s="119"/>
      <c r="D2" s="119"/>
      <c r="E2" s="119"/>
      <c r="F2" s="119"/>
      <c r="G2" s="119"/>
      <c r="H2" s="119"/>
      <c r="J2" s="119" t="s">
        <v>391</v>
      </c>
      <c r="K2" s="119"/>
      <c r="L2" s="119"/>
    </row>
    <row r="3" spans="1:12" x14ac:dyDescent="0.35">
      <c r="A3" s="6" t="s">
        <v>240</v>
      </c>
      <c r="B3" s="6" t="s">
        <v>241</v>
      </c>
      <c r="C3" s="6" t="s">
        <v>275</v>
      </c>
      <c r="D3" s="33" t="s">
        <v>243</v>
      </c>
      <c r="E3" s="6" t="s">
        <v>276</v>
      </c>
      <c r="F3" s="33" t="s">
        <v>277</v>
      </c>
      <c r="G3" s="4" t="s">
        <v>278</v>
      </c>
      <c r="H3" s="4" t="s">
        <v>279</v>
      </c>
      <c r="J3" s="6" t="s">
        <v>240</v>
      </c>
      <c r="K3" s="6" t="s">
        <v>250</v>
      </c>
      <c r="L3" s="6" t="s">
        <v>280</v>
      </c>
    </row>
    <row r="4" spans="1:12" x14ac:dyDescent="0.35">
      <c r="A4" s="123" t="s">
        <v>266</v>
      </c>
      <c r="B4" s="23" t="s">
        <v>196</v>
      </c>
      <c r="C4" s="8">
        <v>2</v>
      </c>
      <c r="D4" s="9">
        <f>C4/$E$4</f>
        <v>0.5</v>
      </c>
      <c r="E4" s="117">
        <v>4</v>
      </c>
      <c r="F4" s="118">
        <f>E4/SUM($E$4:$E$37)</f>
        <v>3.3898305084745763E-2</v>
      </c>
      <c r="G4" s="115">
        <v>12502.6875</v>
      </c>
      <c r="H4" s="115">
        <f>G4*F4</f>
        <v>423.81991525423729</v>
      </c>
      <c r="J4" s="7" t="s">
        <v>251</v>
      </c>
      <c r="K4" s="8">
        <v>33</v>
      </c>
      <c r="L4" s="9">
        <v>0.27966101694915252</v>
      </c>
    </row>
    <row r="5" spans="1:12" x14ac:dyDescent="0.35">
      <c r="A5" s="123"/>
      <c r="B5" s="23" t="s">
        <v>201</v>
      </c>
      <c r="C5" s="8">
        <v>2</v>
      </c>
      <c r="D5" s="9">
        <f>C5/$E$4</f>
        <v>0.5</v>
      </c>
      <c r="E5" s="117"/>
      <c r="F5" s="118"/>
      <c r="G5" s="115"/>
      <c r="H5" s="115"/>
      <c r="J5" s="7" t="s">
        <v>255</v>
      </c>
      <c r="K5" s="8">
        <v>17</v>
      </c>
      <c r="L5" s="9">
        <v>0.1440677966101695</v>
      </c>
    </row>
    <row r="6" spans="1:12" x14ac:dyDescent="0.35">
      <c r="A6" s="24" t="s">
        <v>257</v>
      </c>
      <c r="B6" s="24" t="s">
        <v>76</v>
      </c>
      <c r="C6" s="25">
        <v>3</v>
      </c>
      <c r="D6" s="26">
        <f>C6/$E$6</f>
        <v>1</v>
      </c>
      <c r="E6" s="25">
        <v>3</v>
      </c>
      <c r="F6" s="26">
        <f>E6/SUM($E$4:$E$37)</f>
        <v>2.5423728813559324E-2</v>
      </c>
      <c r="G6" s="27">
        <v>9796.8000000000011</v>
      </c>
      <c r="H6" s="27">
        <f>G6*F6</f>
        <v>249.07118644067802</v>
      </c>
      <c r="J6" s="7" t="s">
        <v>259</v>
      </c>
      <c r="K6" s="8">
        <v>14</v>
      </c>
      <c r="L6" s="9">
        <v>0.11864406779661017</v>
      </c>
    </row>
    <row r="7" spans="1:12" x14ac:dyDescent="0.35">
      <c r="A7" s="23" t="s">
        <v>283</v>
      </c>
      <c r="B7" s="23" t="s">
        <v>192</v>
      </c>
      <c r="C7" s="8">
        <v>1</v>
      </c>
      <c r="D7" s="9">
        <f>C7/$E$7</f>
        <v>1</v>
      </c>
      <c r="E7" s="8">
        <v>1</v>
      </c>
      <c r="F7" s="9">
        <f>E7/SUM($E$4:$E$37)</f>
        <v>8.4745762711864406E-3</v>
      </c>
      <c r="G7" s="10">
        <v>8373</v>
      </c>
      <c r="H7" s="10">
        <f>G7*F7</f>
        <v>70.957627118644069</v>
      </c>
      <c r="J7" s="7" t="s">
        <v>263</v>
      </c>
      <c r="K7" s="8">
        <v>12</v>
      </c>
      <c r="L7" s="9">
        <v>0.10169491525423729</v>
      </c>
    </row>
    <row r="8" spans="1:12" x14ac:dyDescent="0.35">
      <c r="A8" s="24" t="s">
        <v>255</v>
      </c>
      <c r="B8" s="24" t="s">
        <v>65</v>
      </c>
      <c r="C8" s="25">
        <v>17</v>
      </c>
      <c r="D8" s="26">
        <f>C8/$E$8</f>
        <v>1</v>
      </c>
      <c r="E8" s="25">
        <v>17</v>
      </c>
      <c r="F8" s="26">
        <f>E8/SUM($E$4:$E$37)</f>
        <v>0.1440677966101695</v>
      </c>
      <c r="G8" s="27">
        <v>14070.625882352941</v>
      </c>
      <c r="H8" s="27">
        <f>G8*F8</f>
        <v>2027.1240677966102</v>
      </c>
      <c r="J8" s="7" t="s">
        <v>252</v>
      </c>
      <c r="K8" s="8">
        <v>11</v>
      </c>
      <c r="L8" s="9">
        <v>9.3220338983050849E-2</v>
      </c>
    </row>
    <row r="9" spans="1:12" x14ac:dyDescent="0.35">
      <c r="A9" s="123" t="s">
        <v>251</v>
      </c>
      <c r="B9" s="23" t="s">
        <v>31</v>
      </c>
      <c r="C9" s="8">
        <v>3</v>
      </c>
      <c r="D9" s="9">
        <f>C9/$E$9</f>
        <v>9.0909090909090912E-2</v>
      </c>
      <c r="E9" s="117">
        <v>33</v>
      </c>
      <c r="F9" s="118">
        <f>E9/SUM($E$4:$E$37)</f>
        <v>0.27966101694915252</v>
      </c>
      <c r="G9" s="115">
        <v>8168.3289999999997</v>
      </c>
      <c r="H9" s="115">
        <f>G9*F9</f>
        <v>2284.3631949152541</v>
      </c>
      <c r="J9" s="7" t="s">
        <v>282</v>
      </c>
      <c r="K9" s="8">
        <v>6</v>
      </c>
      <c r="L9" s="9">
        <v>5.0847457627118647E-2</v>
      </c>
    </row>
    <row r="10" spans="1:12" x14ac:dyDescent="0.35">
      <c r="A10" s="123"/>
      <c r="B10" s="23" t="s">
        <v>144</v>
      </c>
      <c r="C10" s="8">
        <v>1</v>
      </c>
      <c r="D10" s="9">
        <f t="shared" ref="D10:D18" si="0">C10/$E$9</f>
        <v>3.0303030303030304E-2</v>
      </c>
      <c r="E10" s="117"/>
      <c r="F10" s="118"/>
      <c r="G10" s="115"/>
      <c r="H10" s="115"/>
      <c r="J10" s="7" t="s">
        <v>281</v>
      </c>
      <c r="K10" s="8">
        <v>6</v>
      </c>
      <c r="L10" s="9">
        <v>5.0847457627118647E-2</v>
      </c>
    </row>
    <row r="11" spans="1:12" x14ac:dyDescent="0.35">
      <c r="A11" s="123"/>
      <c r="B11" s="23" t="s">
        <v>145</v>
      </c>
      <c r="C11" s="8">
        <v>2</v>
      </c>
      <c r="D11" s="9">
        <f t="shared" si="0"/>
        <v>6.0606060606060608E-2</v>
      </c>
      <c r="E11" s="117"/>
      <c r="F11" s="118"/>
      <c r="G11" s="115"/>
      <c r="H11" s="115"/>
      <c r="J11" s="7" t="s">
        <v>266</v>
      </c>
      <c r="K11" s="8">
        <v>4</v>
      </c>
      <c r="L11" s="9">
        <v>3.3898305084745763E-2</v>
      </c>
    </row>
    <row r="12" spans="1:12" x14ac:dyDescent="0.35">
      <c r="A12" s="123"/>
      <c r="B12" s="23" t="s">
        <v>146</v>
      </c>
      <c r="C12" s="8">
        <v>3</v>
      </c>
      <c r="D12" s="9">
        <f t="shared" si="0"/>
        <v>9.0909090909090912E-2</v>
      </c>
      <c r="E12" s="117"/>
      <c r="F12" s="118"/>
      <c r="G12" s="115"/>
      <c r="H12" s="115"/>
      <c r="J12" s="7" t="s">
        <v>86</v>
      </c>
      <c r="K12" s="8">
        <v>4</v>
      </c>
      <c r="L12" s="9">
        <v>3.3898305084745763E-2</v>
      </c>
    </row>
    <row r="13" spans="1:12" x14ac:dyDescent="0.35">
      <c r="A13" s="123"/>
      <c r="B13" s="23" t="s">
        <v>147</v>
      </c>
      <c r="C13" s="8">
        <v>1</v>
      </c>
      <c r="D13" s="9">
        <f t="shared" si="0"/>
        <v>3.0303030303030304E-2</v>
      </c>
      <c r="E13" s="117"/>
      <c r="F13" s="118"/>
      <c r="G13" s="115"/>
      <c r="H13" s="115"/>
      <c r="J13" s="7" t="s">
        <v>257</v>
      </c>
      <c r="K13" s="8">
        <v>3</v>
      </c>
      <c r="L13" s="9">
        <v>2.5423728813559324E-2</v>
      </c>
    </row>
    <row r="14" spans="1:12" x14ac:dyDescent="0.35">
      <c r="A14" s="123"/>
      <c r="B14" s="23" t="s">
        <v>151</v>
      </c>
      <c r="C14" s="8">
        <v>1</v>
      </c>
      <c r="D14" s="9">
        <f t="shared" si="0"/>
        <v>3.0303030303030304E-2</v>
      </c>
      <c r="E14" s="117"/>
      <c r="F14" s="118"/>
      <c r="G14" s="115"/>
      <c r="H14" s="115"/>
      <c r="J14" s="7" t="s">
        <v>258</v>
      </c>
      <c r="K14" s="8">
        <v>3</v>
      </c>
      <c r="L14" s="9">
        <v>2.5423728813559324E-2</v>
      </c>
    </row>
    <row r="15" spans="1:12" x14ac:dyDescent="0.35">
      <c r="A15" s="123"/>
      <c r="B15" s="23" t="s">
        <v>152</v>
      </c>
      <c r="C15" s="8">
        <v>4</v>
      </c>
      <c r="D15" s="9">
        <f t="shared" si="0"/>
        <v>0.12121212121212122</v>
      </c>
      <c r="E15" s="117"/>
      <c r="F15" s="118"/>
      <c r="G15" s="115"/>
      <c r="H15" s="115"/>
      <c r="J15" s="7" t="s">
        <v>283</v>
      </c>
      <c r="K15" s="8">
        <v>1</v>
      </c>
      <c r="L15" s="9">
        <v>8.4745762711864406E-3</v>
      </c>
    </row>
    <row r="16" spans="1:12" x14ac:dyDescent="0.35">
      <c r="A16" s="123"/>
      <c r="B16" s="23" t="s">
        <v>155</v>
      </c>
      <c r="C16" s="8">
        <v>15</v>
      </c>
      <c r="D16" s="9">
        <f t="shared" si="0"/>
        <v>0.45454545454545453</v>
      </c>
      <c r="E16" s="117"/>
      <c r="F16" s="118"/>
      <c r="G16" s="115"/>
      <c r="H16" s="115"/>
      <c r="J16" s="7" t="s">
        <v>284</v>
      </c>
      <c r="K16" s="8">
        <v>1</v>
      </c>
      <c r="L16" s="9">
        <v>8.4745762711864406E-3</v>
      </c>
    </row>
    <row r="17" spans="1:14" x14ac:dyDescent="0.35">
      <c r="A17" s="123"/>
      <c r="B17" s="23" t="s">
        <v>34</v>
      </c>
      <c r="C17" s="8">
        <v>1</v>
      </c>
      <c r="D17" s="9">
        <f t="shared" si="0"/>
        <v>3.0303030303030304E-2</v>
      </c>
      <c r="E17" s="117"/>
      <c r="F17" s="118"/>
      <c r="G17" s="115"/>
      <c r="H17" s="115"/>
      <c r="J17" s="7" t="s">
        <v>261</v>
      </c>
      <c r="K17" s="8">
        <v>1</v>
      </c>
      <c r="L17" s="9">
        <v>8.4745762711864406E-3</v>
      </c>
    </row>
    <row r="18" spans="1:14" x14ac:dyDescent="0.35">
      <c r="A18" s="123"/>
      <c r="B18" s="23" t="s">
        <v>158</v>
      </c>
      <c r="C18" s="8">
        <v>2</v>
      </c>
      <c r="D18" s="9">
        <f t="shared" si="0"/>
        <v>6.0606060606060608E-2</v>
      </c>
      <c r="E18" s="117"/>
      <c r="F18" s="118"/>
      <c r="G18" s="115"/>
      <c r="H18" s="115"/>
      <c r="J18" s="7" t="s">
        <v>264</v>
      </c>
      <c r="K18" s="8">
        <v>1</v>
      </c>
      <c r="L18" s="9">
        <v>8.4745762711864406E-3</v>
      </c>
    </row>
    <row r="19" spans="1:14" x14ac:dyDescent="0.35">
      <c r="A19" s="124" t="s">
        <v>263</v>
      </c>
      <c r="B19" s="24" t="s">
        <v>176</v>
      </c>
      <c r="C19" s="25">
        <v>1</v>
      </c>
      <c r="D19" s="26">
        <f>C19/$E$19</f>
        <v>8.3333333333333329E-2</v>
      </c>
      <c r="E19" s="125">
        <v>12</v>
      </c>
      <c r="F19" s="126">
        <f>E19/SUM($E$4:$E$37)</f>
        <v>0.10169491525423729</v>
      </c>
      <c r="G19" s="127">
        <v>45820.266666666663</v>
      </c>
      <c r="H19" s="127">
        <f>G19*F19</f>
        <v>4659.6881355932201</v>
      </c>
      <c r="J19" s="7" t="s">
        <v>285</v>
      </c>
      <c r="K19" s="8">
        <v>1</v>
      </c>
      <c r="L19" s="9">
        <v>8.4745762711864406E-3</v>
      </c>
    </row>
    <row r="20" spans="1:14" x14ac:dyDescent="0.35">
      <c r="A20" s="124"/>
      <c r="B20" s="24" t="s">
        <v>104</v>
      </c>
      <c r="C20" s="25">
        <v>8</v>
      </c>
      <c r="D20" s="26">
        <f t="shared" ref="D20:D22" si="1">C20/$E$19</f>
        <v>0.66666666666666663</v>
      </c>
      <c r="E20" s="125"/>
      <c r="F20" s="126"/>
      <c r="G20" s="127"/>
      <c r="H20" s="127"/>
    </row>
    <row r="21" spans="1:14" ht="70.900000000000006" customHeight="1" x14ac:dyDescent="0.35">
      <c r="A21" s="124"/>
      <c r="B21" s="24" t="s">
        <v>105</v>
      </c>
      <c r="C21" s="25">
        <v>2</v>
      </c>
      <c r="D21" s="26">
        <f t="shared" si="1"/>
        <v>0.16666666666666666</v>
      </c>
      <c r="E21" s="125"/>
      <c r="F21" s="126"/>
      <c r="G21" s="127"/>
      <c r="H21" s="127"/>
      <c r="J21" s="154" t="s">
        <v>392</v>
      </c>
      <c r="K21" s="155"/>
      <c r="L21" s="155"/>
      <c r="M21" s="155"/>
      <c r="N21" s="155"/>
    </row>
    <row r="22" spans="1:14" x14ac:dyDescent="0.35">
      <c r="A22" s="124"/>
      <c r="B22" s="24" t="s">
        <v>177</v>
      </c>
      <c r="C22" s="25">
        <v>1</v>
      </c>
      <c r="D22" s="26">
        <f t="shared" si="1"/>
        <v>8.3333333333333329E-2</v>
      </c>
      <c r="E22" s="125"/>
      <c r="F22" s="126"/>
      <c r="G22" s="127"/>
      <c r="H22" s="127"/>
      <c r="J22" s="6" t="s">
        <v>367</v>
      </c>
      <c r="K22" s="6" t="s">
        <v>250</v>
      </c>
      <c r="L22" s="6" t="s">
        <v>280</v>
      </c>
      <c r="M22" s="4" t="s">
        <v>278</v>
      </c>
      <c r="N22" s="4" t="s">
        <v>279</v>
      </c>
    </row>
    <row r="23" spans="1:14" x14ac:dyDescent="0.35">
      <c r="A23" s="23" t="s">
        <v>284</v>
      </c>
      <c r="B23" s="23" t="s">
        <v>208</v>
      </c>
      <c r="C23" s="8">
        <v>1</v>
      </c>
      <c r="D23" s="9">
        <f>C23/$E$23</f>
        <v>1</v>
      </c>
      <c r="E23" s="8">
        <v>1</v>
      </c>
      <c r="F23" s="9">
        <f>E23/SUM($E$4:$E$37)</f>
        <v>8.4745762711864406E-3</v>
      </c>
      <c r="G23" s="10">
        <v>18990.189999999999</v>
      </c>
      <c r="H23" s="10">
        <f>G23*F23</f>
        <v>160.93381355932203</v>
      </c>
      <c r="J23" s="7" t="s">
        <v>27</v>
      </c>
      <c r="K23" s="8">
        <v>27</v>
      </c>
      <c r="L23" s="9">
        <v>0.2288135593220339</v>
      </c>
      <c r="M23" s="10">
        <v>13451.150000000001</v>
      </c>
      <c r="N23" s="10">
        <f t="shared" ref="N23:N38" si="2">M23*L23</f>
        <v>3077.8055084745765</v>
      </c>
    </row>
    <row r="24" spans="1:14" x14ac:dyDescent="0.35">
      <c r="A24" s="24" t="s">
        <v>261</v>
      </c>
      <c r="B24" s="24" t="s">
        <v>88</v>
      </c>
      <c r="C24" s="25">
        <v>1</v>
      </c>
      <c r="D24" s="26">
        <f>C24/$E$24</f>
        <v>1</v>
      </c>
      <c r="E24" s="25">
        <v>1</v>
      </c>
      <c r="F24" s="26">
        <f>E24/SUM($E$4:$E$37)</f>
        <v>8.4745762711864406E-3</v>
      </c>
      <c r="G24" s="27">
        <v>3601.4</v>
      </c>
      <c r="H24" s="27">
        <f>G24*F24</f>
        <v>30.520338983050848</v>
      </c>
      <c r="J24" s="7" t="s">
        <v>304</v>
      </c>
      <c r="K24" s="8">
        <v>15</v>
      </c>
      <c r="L24" s="9">
        <v>0.1271186440677966</v>
      </c>
      <c r="M24" s="10">
        <v>12235.375999999998</v>
      </c>
      <c r="N24" s="10">
        <f t="shared" si="2"/>
        <v>1555.3444067796606</v>
      </c>
    </row>
    <row r="25" spans="1:14" x14ac:dyDescent="0.35">
      <c r="A25" s="123" t="s">
        <v>86</v>
      </c>
      <c r="B25" s="23" t="s">
        <v>203</v>
      </c>
      <c r="C25" s="8">
        <v>3</v>
      </c>
      <c r="D25" s="9">
        <f>C25/$E$25</f>
        <v>0.75</v>
      </c>
      <c r="E25" s="117">
        <v>4</v>
      </c>
      <c r="F25" s="118">
        <f>E25/SUM($E$4:$E$37)</f>
        <v>3.3898305084745763E-2</v>
      </c>
      <c r="G25" s="115">
        <v>2821.8649999999998</v>
      </c>
      <c r="H25" s="115">
        <f>G25*F25</f>
        <v>95.656440677966089</v>
      </c>
      <c r="J25" s="7" t="s">
        <v>354</v>
      </c>
      <c r="K25" s="8">
        <v>15</v>
      </c>
      <c r="L25" s="9">
        <v>0.1271186440677966</v>
      </c>
      <c r="M25" s="10">
        <v>7073.65</v>
      </c>
      <c r="N25" s="10">
        <f t="shared" si="2"/>
        <v>899.19279661016935</v>
      </c>
    </row>
    <row r="26" spans="1:14" x14ac:dyDescent="0.35">
      <c r="A26" s="123"/>
      <c r="B26" s="23" t="s">
        <v>204</v>
      </c>
      <c r="C26" s="8">
        <v>1</v>
      </c>
      <c r="D26" s="9">
        <f>C26/$E$25</f>
        <v>0.25</v>
      </c>
      <c r="E26" s="117"/>
      <c r="F26" s="118"/>
      <c r="G26" s="115"/>
      <c r="H26" s="115"/>
      <c r="J26" s="7" t="s">
        <v>350</v>
      </c>
      <c r="K26" s="8">
        <v>14</v>
      </c>
      <c r="L26" s="9">
        <v>0.11864406779661017</v>
      </c>
      <c r="M26" s="10">
        <v>6938.0066666666671</v>
      </c>
      <c r="N26" s="10">
        <f t="shared" si="2"/>
        <v>823.15333333333342</v>
      </c>
    </row>
    <row r="27" spans="1:14" x14ac:dyDescent="0.35">
      <c r="A27" s="124" t="s">
        <v>252</v>
      </c>
      <c r="B27" s="24" t="s">
        <v>36</v>
      </c>
      <c r="C27" s="25">
        <v>1</v>
      </c>
      <c r="D27" s="26">
        <f>C27/$E$27</f>
        <v>9.0909090909090912E-2</v>
      </c>
      <c r="E27" s="125">
        <v>11</v>
      </c>
      <c r="F27" s="126">
        <f>E27/SUM($E$4:$E$37)</f>
        <v>9.3220338983050849E-2</v>
      </c>
      <c r="G27" s="127">
        <v>17511.297777777778</v>
      </c>
      <c r="H27" s="127">
        <f>G27*F27</f>
        <v>1632.4091148775894</v>
      </c>
      <c r="J27" s="7" t="s">
        <v>352</v>
      </c>
      <c r="K27" s="8">
        <v>10</v>
      </c>
      <c r="L27" s="9">
        <v>8.4745762711864403E-2</v>
      </c>
      <c r="M27" s="10">
        <v>58368.45</v>
      </c>
      <c r="N27" s="10">
        <f t="shared" si="2"/>
        <v>4946.4788135593217</v>
      </c>
    </row>
    <row r="28" spans="1:14" x14ac:dyDescent="0.35">
      <c r="A28" s="124"/>
      <c r="B28" s="24" t="s">
        <v>37</v>
      </c>
      <c r="C28" s="25">
        <v>10</v>
      </c>
      <c r="D28" s="26">
        <f>C28/$E$27</f>
        <v>0.90909090909090906</v>
      </c>
      <c r="E28" s="125"/>
      <c r="F28" s="126"/>
      <c r="G28" s="127"/>
      <c r="H28" s="127"/>
      <c r="J28" s="7" t="s">
        <v>353</v>
      </c>
      <c r="K28" s="8">
        <v>9</v>
      </c>
      <c r="L28" s="9">
        <v>7.6271186440677971E-2</v>
      </c>
      <c r="M28" s="10">
        <v>9323.5488888888867</v>
      </c>
      <c r="N28" s="10">
        <f t="shared" si="2"/>
        <v>711.11813559322025</v>
      </c>
    </row>
    <row r="29" spans="1:14" x14ac:dyDescent="0.35">
      <c r="A29" s="23" t="s">
        <v>259</v>
      </c>
      <c r="B29" s="23" t="s">
        <v>81</v>
      </c>
      <c r="C29" s="8">
        <v>14</v>
      </c>
      <c r="D29" s="9">
        <f>C29/$E$29</f>
        <v>1</v>
      </c>
      <c r="E29" s="8">
        <v>14</v>
      </c>
      <c r="F29" s="9">
        <f>E29/SUM($E$4:$E$37)</f>
        <v>0.11864406779661017</v>
      </c>
      <c r="G29" s="10">
        <v>16164.429999999998</v>
      </c>
      <c r="H29" s="10">
        <f>G29*F29</f>
        <v>1917.8137288135592</v>
      </c>
      <c r="J29" s="7" t="s">
        <v>302</v>
      </c>
      <c r="K29" s="8">
        <v>7</v>
      </c>
      <c r="L29" s="9">
        <v>5.9322033898305086E-2</v>
      </c>
      <c r="M29" s="10">
        <v>43382.865714285719</v>
      </c>
      <c r="N29" s="10">
        <f t="shared" si="2"/>
        <v>2573.559830508475</v>
      </c>
    </row>
    <row r="30" spans="1:14" x14ac:dyDescent="0.35">
      <c r="A30" s="24" t="s">
        <v>264</v>
      </c>
      <c r="B30" s="24" t="s">
        <v>108</v>
      </c>
      <c r="C30" s="25">
        <v>1</v>
      </c>
      <c r="D30" s="26">
        <f>C30/$E$30</f>
        <v>1</v>
      </c>
      <c r="E30" s="25">
        <v>1</v>
      </c>
      <c r="F30" s="26">
        <f>E30/SUM($E$4:$E$37)</f>
        <v>8.4745762711864406E-3</v>
      </c>
      <c r="G30" s="27">
        <v>0</v>
      </c>
      <c r="H30" s="27">
        <f>G30*F30</f>
        <v>0</v>
      </c>
      <c r="J30" s="7" t="s">
        <v>359</v>
      </c>
      <c r="K30" s="8">
        <v>5</v>
      </c>
      <c r="L30" s="9">
        <v>4.2372881355932202E-2</v>
      </c>
      <c r="M30" s="10">
        <v>16780.75</v>
      </c>
      <c r="N30" s="10">
        <f t="shared" si="2"/>
        <v>711.04872881355925</v>
      </c>
    </row>
    <row r="31" spans="1:14" x14ac:dyDescent="0.35">
      <c r="A31" s="23" t="s">
        <v>258</v>
      </c>
      <c r="B31" s="23" t="s">
        <v>78</v>
      </c>
      <c r="C31" s="8">
        <v>3</v>
      </c>
      <c r="D31" s="9">
        <f>C31/$E$31</f>
        <v>1</v>
      </c>
      <c r="E31" s="8">
        <v>3</v>
      </c>
      <c r="F31" s="9">
        <f>E31/SUM($E$4:$E$37)</f>
        <v>2.5423728813559324E-2</v>
      </c>
      <c r="G31" s="10">
        <v>2823.6666666666665</v>
      </c>
      <c r="H31" s="10">
        <f>G31*F31</f>
        <v>71.788135593220346</v>
      </c>
      <c r="J31" s="7" t="s">
        <v>711</v>
      </c>
      <c r="K31" s="8">
        <v>4</v>
      </c>
      <c r="L31" s="9">
        <v>3.3898305084745763E-2</v>
      </c>
      <c r="M31" s="10">
        <v>-17674.8325</v>
      </c>
      <c r="N31" s="10">
        <f t="shared" si="2"/>
        <v>-599.14686440677963</v>
      </c>
    </row>
    <row r="32" spans="1:14" x14ac:dyDescent="0.35">
      <c r="A32" s="124" t="s">
        <v>282</v>
      </c>
      <c r="B32" s="24" t="s">
        <v>183</v>
      </c>
      <c r="C32" s="25">
        <v>1</v>
      </c>
      <c r="D32" s="26">
        <f>C32/$E$32</f>
        <v>0.16666666666666666</v>
      </c>
      <c r="E32" s="125">
        <v>6</v>
      </c>
      <c r="F32" s="126">
        <f>E32/SUM($E$4:$E$37)</f>
        <v>5.0847457627118647E-2</v>
      </c>
      <c r="G32" s="127">
        <v>20101.683333333334</v>
      </c>
      <c r="H32" s="127">
        <f>G32*F32</f>
        <v>1022.1194915254239</v>
      </c>
      <c r="J32" s="7" t="s">
        <v>379</v>
      </c>
      <c r="K32" s="8">
        <v>3</v>
      </c>
      <c r="L32" s="9">
        <v>2.5423728813559324E-2</v>
      </c>
      <c r="M32" s="10">
        <v>87967</v>
      </c>
      <c r="N32" s="10">
        <f t="shared" si="2"/>
        <v>2236.4491525423732</v>
      </c>
    </row>
    <row r="33" spans="1:14" x14ac:dyDescent="0.35">
      <c r="A33" s="124"/>
      <c r="B33" s="24" t="s">
        <v>185</v>
      </c>
      <c r="C33" s="25">
        <v>5</v>
      </c>
      <c r="D33" s="26">
        <f>C33/$E$32</f>
        <v>0.83333333333333337</v>
      </c>
      <c r="E33" s="125"/>
      <c r="F33" s="126"/>
      <c r="G33" s="127"/>
      <c r="H33" s="127"/>
      <c r="J33" s="7" t="s">
        <v>356</v>
      </c>
      <c r="K33" s="8">
        <v>2</v>
      </c>
      <c r="L33" s="9">
        <v>1.6949152542372881E-2</v>
      </c>
      <c r="M33" s="10">
        <v>8373</v>
      </c>
      <c r="N33" s="10">
        <f t="shared" si="2"/>
        <v>141.91525423728814</v>
      </c>
    </row>
    <row r="34" spans="1:14" x14ac:dyDescent="0.35">
      <c r="A34" s="23" t="s">
        <v>285</v>
      </c>
      <c r="B34" s="23" t="s">
        <v>214</v>
      </c>
      <c r="C34" s="8">
        <v>1</v>
      </c>
      <c r="D34" s="9">
        <f>C34/$E$34</f>
        <v>1</v>
      </c>
      <c r="E34" s="8">
        <v>1</v>
      </c>
      <c r="F34" s="9">
        <f>E34/SUM($E$4:$E$37)</f>
        <v>8.4745762711864406E-3</v>
      </c>
      <c r="G34" s="10">
        <v>37455</v>
      </c>
      <c r="H34" s="10">
        <f>G34*F34</f>
        <v>317.41525423728814</v>
      </c>
      <c r="J34" s="7" t="s">
        <v>360</v>
      </c>
      <c r="K34" s="8">
        <v>2</v>
      </c>
      <c r="L34" s="9">
        <v>1.6949152542372881E-2</v>
      </c>
      <c r="M34" s="10">
        <v>8734.5</v>
      </c>
      <c r="N34" s="10">
        <f t="shared" si="2"/>
        <v>148.04237288135593</v>
      </c>
    </row>
    <row r="35" spans="1:14" x14ac:dyDescent="0.35">
      <c r="A35" s="124" t="s">
        <v>281</v>
      </c>
      <c r="B35" s="24" t="s">
        <v>169</v>
      </c>
      <c r="C35" s="25">
        <v>2</v>
      </c>
      <c r="D35" s="26">
        <f>C35/$E$35</f>
        <v>0.33333333333333331</v>
      </c>
      <c r="E35" s="125">
        <v>6</v>
      </c>
      <c r="F35" s="126">
        <f>E35/SUM($E$4:$E$37)</f>
        <v>5.0847457627118647E-2</v>
      </c>
      <c r="G35" s="127">
        <v>60929.933333333342</v>
      </c>
      <c r="H35" s="127">
        <f>G35*F35</f>
        <v>3098.1322033898309</v>
      </c>
      <c r="J35" s="7" t="s">
        <v>357</v>
      </c>
      <c r="K35" s="8">
        <v>2</v>
      </c>
      <c r="L35" s="9">
        <v>1.6949152542372881E-2</v>
      </c>
      <c r="M35" s="10">
        <v>6815.2749999999996</v>
      </c>
      <c r="N35" s="10">
        <f t="shared" si="2"/>
        <v>115.51313559322033</v>
      </c>
    </row>
    <row r="36" spans="1:14" x14ac:dyDescent="0.35">
      <c r="A36" s="124"/>
      <c r="B36" s="24" t="s">
        <v>170</v>
      </c>
      <c r="C36" s="25">
        <v>1</v>
      </c>
      <c r="D36" s="26">
        <f t="shared" ref="D36:D37" si="3">C36/$E$35</f>
        <v>0.16666666666666666</v>
      </c>
      <c r="E36" s="125"/>
      <c r="F36" s="126"/>
      <c r="G36" s="127"/>
      <c r="H36" s="127"/>
      <c r="J36" s="7" t="s">
        <v>355</v>
      </c>
      <c r="K36" s="8">
        <v>1</v>
      </c>
      <c r="L36" s="9">
        <v>8.4745762711864406E-3</v>
      </c>
      <c r="M36" s="10">
        <v>61290.47</v>
      </c>
      <c r="N36" s="10">
        <f t="shared" si="2"/>
        <v>519.41076271186444</v>
      </c>
    </row>
    <row r="37" spans="1:14" x14ac:dyDescent="0.35">
      <c r="A37" s="124"/>
      <c r="B37" s="24" t="s">
        <v>171</v>
      </c>
      <c r="C37" s="25">
        <v>3</v>
      </c>
      <c r="D37" s="26">
        <f t="shared" si="3"/>
        <v>0.5</v>
      </c>
      <c r="E37" s="125"/>
      <c r="F37" s="126"/>
      <c r="G37" s="127"/>
      <c r="H37" s="127"/>
      <c r="J37" s="7" t="s">
        <v>22</v>
      </c>
      <c r="K37" s="8">
        <v>1</v>
      </c>
      <c r="L37" s="9">
        <v>8.4745762711864406E-3</v>
      </c>
      <c r="M37" s="10">
        <v>0</v>
      </c>
      <c r="N37" s="10">
        <f t="shared" si="2"/>
        <v>0</v>
      </c>
    </row>
    <row r="38" spans="1:14" x14ac:dyDescent="0.35">
      <c r="J38" s="7" t="s">
        <v>370</v>
      </c>
      <c r="K38" s="8">
        <v>1</v>
      </c>
      <c r="L38" s="9">
        <v>8.4745762711864406E-3</v>
      </c>
      <c r="M38" s="10">
        <v>0</v>
      </c>
      <c r="N38" s="10">
        <f t="shared" si="2"/>
        <v>0</v>
      </c>
    </row>
  </sheetData>
  <mergeCells count="38">
    <mergeCell ref="A2:H2"/>
    <mergeCell ref="J2:L2"/>
    <mergeCell ref="A4:A5"/>
    <mergeCell ref="E4:E5"/>
    <mergeCell ref="F4:F5"/>
    <mergeCell ref="G4:G5"/>
    <mergeCell ref="H4:H5"/>
    <mergeCell ref="A9:A18"/>
    <mergeCell ref="E9:E18"/>
    <mergeCell ref="F9:F18"/>
    <mergeCell ref="G9:G18"/>
    <mergeCell ref="H9:H18"/>
    <mergeCell ref="J21:N21"/>
    <mergeCell ref="A25:A26"/>
    <mergeCell ref="E25:E26"/>
    <mergeCell ref="F25:F26"/>
    <mergeCell ref="G25:G26"/>
    <mergeCell ref="H25:H26"/>
    <mergeCell ref="A19:A22"/>
    <mergeCell ref="E19:E22"/>
    <mergeCell ref="F19:F22"/>
    <mergeCell ref="G19:G22"/>
    <mergeCell ref="H19:H22"/>
    <mergeCell ref="A32:A33"/>
    <mergeCell ref="E32:E33"/>
    <mergeCell ref="F32:F33"/>
    <mergeCell ref="G32:G33"/>
    <mergeCell ref="H32:H33"/>
    <mergeCell ref="A27:A28"/>
    <mergeCell ref="E27:E28"/>
    <mergeCell ref="F27:F28"/>
    <mergeCell ref="G27:G28"/>
    <mergeCell ref="H27:H28"/>
    <mergeCell ref="A35:A37"/>
    <mergeCell ref="E35:E37"/>
    <mergeCell ref="F35:F37"/>
    <mergeCell ref="G35:G37"/>
    <mergeCell ref="H35:H37"/>
  </mergeCells>
  <conditionalFormatting sqref="D4:D37">
    <cfRule type="colorScale" priority="6">
      <colorScale>
        <cfvo type="min"/>
        <cfvo type="max"/>
        <color rgb="FFFCFCFF"/>
        <color rgb="FFF8696B"/>
      </colorScale>
    </cfRule>
  </conditionalFormatting>
  <conditionalFormatting sqref="F4:F37">
    <cfRule type="colorScale" priority="7">
      <colorScale>
        <cfvo type="min"/>
        <cfvo type="max"/>
        <color rgb="FFFCFCFF"/>
        <color rgb="FFF8696B"/>
      </colorScale>
    </cfRule>
  </conditionalFormatting>
  <conditionalFormatting sqref="G4:G37">
    <cfRule type="colorScale" priority="8">
      <colorScale>
        <cfvo type="min"/>
        <cfvo type="max"/>
        <color rgb="FFFCFCFF"/>
        <color rgb="FFF8696B"/>
      </colorScale>
    </cfRule>
  </conditionalFormatting>
  <conditionalFormatting sqref="H4:H37">
    <cfRule type="colorScale" priority="9">
      <colorScale>
        <cfvo type="min"/>
        <cfvo type="max"/>
        <color rgb="FFFCFCFF"/>
        <color rgb="FFF8696B"/>
      </colorScale>
    </cfRule>
  </conditionalFormatting>
  <conditionalFormatting sqref="L4:L19">
    <cfRule type="colorScale" priority="5">
      <colorScale>
        <cfvo type="min"/>
        <cfvo type="max"/>
        <color rgb="FFFCFCFF"/>
        <color rgb="FFF8696B"/>
      </colorScale>
    </cfRule>
  </conditionalFormatting>
  <conditionalFormatting sqref="L23:L38">
    <cfRule type="colorScale" priority="2">
      <colorScale>
        <cfvo type="min"/>
        <cfvo type="max"/>
        <color rgb="FFFCFCFF"/>
        <color rgb="FFF8696B"/>
      </colorScale>
    </cfRule>
  </conditionalFormatting>
  <conditionalFormatting sqref="M23:M38">
    <cfRule type="colorScale" priority="3">
      <colorScale>
        <cfvo type="min"/>
        <cfvo type="max"/>
        <color rgb="FFFCFCFF"/>
        <color rgb="FFF8696B"/>
      </colorScale>
    </cfRule>
  </conditionalFormatting>
  <conditionalFormatting sqref="N23:N38">
    <cfRule type="colorScale" priority="4">
      <colorScale>
        <cfvo type="min"/>
        <cfvo type="max"/>
        <color rgb="FFFCFCFF"/>
        <color rgb="FFF8696B"/>
      </colorScale>
    </cfRule>
  </conditionalFormatting>
  <hyperlinks>
    <hyperlink ref="A1" location="'0. Cover'!A1" display="Return to Cover Pag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9"/>
  <sheetViews>
    <sheetView zoomScale="70" zoomScaleNormal="70" workbookViewId="0">
      <pane ySplit="3" topLeftCell="A4" activePane="bottomLeft" state="frozen"/>
      <selection pane="bottomLeft" activeCell="M39" sqref="M39"/>
    </sheetView>
  </sheetViews>
  <sheetFormatPr defaultRowHeight="14.5" x14ac:dyDescent="0.35"/>
  <cols>
    <col min="1" max="1" width="69.1796875" customWidth="1"/>
    <col min="2" max="2" width="46.1796875" customWidth="1"/>
    <col min="3" max="3" width="15.81640625" customWidth="1"/>
    <col min="4" max="4" width="11.7265625" style="36" customWidth="1"/>
    <col min="5" max="5" width="5.26953125" customWidth="1"/>
    <col min="6" max="6" width="7.1796875" customWidth="1"/>
    <col min="7" max="7" width="22" customWidth="1"/>
    <col min="8" max="8" width="22.7265625" customWidth="1"/>
    <col min="9" max="9" width="28.26953125" customWidth="1"/>
    <col min="10" max="10" width="29" customWidth="1"/>
    <col min="11" max="11" width="5.453125" customWidth="1"/>
    <col min="12" max="12" width="5.54296875" customWidth="1"/>
    <col min="13" max="13" width="92.7265625" customWidth="1"/>
    <col min="14" max="14" width="26" customWidth="1"/>
    <col min="15" max="15" width="7.1796875" customWidth="1"/>
  </cols>
  <sheetData>
    <row r="1" spans="1:15" ht="44.5" customHeight="1" x14ac:dyDescent="0.65">
      <c r="A1" s="78" t="s">
        <v>28</v>
      </c>
      <c r="B1" s="79"/>
    </row>
    <row r="2" spans="1:15" ht="63.65" customHeight="1" x14ac:dyDescent="0.35">
      <c r="A2" s="119" t="s">
        <v>393</v>
      </c>
      <c r="B2" s="119"/>
      <c r="C2" s="119"/>
      <c r="D2" s="119"/>
      <c r="E2" s="119"/>
      <c r="F2" s="119"/>
      <c r="G2" s="119"/>
      <c r="H2" s="119"/>
      <c r="I2" s="119"/>
      <c r="J2" s="119"/>
      <c r="M2" s="119" t="s">
        <v>394</v>
      </c>
      <c r="N2" s="119"/>
      <c r="O2" s="119"/>
    </row>
    <row r="3" spans="1:15" x14ac:dyDescent="0.35">
      <c r="A3" s="3" t="s">
        <v>240</v>
      </c>
      <c r="B3" s="3" t="s">
        <v>348</v>
      </c>
      <c r="C3" s="3" t="s">
        <v>242</v>
      </c>
      <c r="D3" s="33" t="s">
        <v>374</v>
      </c>
      <c r="E3" s="3" t="s">
        <v>244</v>
      </c>
      <c r="F3" s="33" t="s">
        <v>245</v>
      </c>
      <c r="G3" s="4" t="s">
        <v>246</v>
      </c>
      <c r="H3" s="4" t="s">
        <v>247</v>
      </c>
      <c r="I3" s="3" t="s">
        <v>248</v>
      </c>
      <c r="J3" s="3" t="s">
        <v>249</v>
      </c>
      <c r="M3" s="6" t="s">
        <v>240</v>
      </c>
      <c r="N3" s="6" t="s">
        <v>250</v>
      </c>
      <c r="O3" s="6" t="s">
        <v>245</v>
      </c>
    </row>
    <row r="4" spans="1:15" x14ac:dyDescent="0.35">
      <c r="A4" s="123" t="s">
        <v>266</v>
      </c>
      <c r="B4" s="23" t="s">
        <v>118</v>
      </c>
      <c r="C4" s="8">
        <v>1</v>
      </c>
      <c r="D4" s="9">
        <f>C4/$E$4</f>
        <v>0.25</v>
      </c>
      <c r="E4" s="117">
        <v>4</v>
      </c>
      <c r="F4" s="118">
        <f>E4/SUM($E$4:$E$43)</f>
        <v>2.185792349726776E-2</v>
      </c>
      <c r="G4" s="115">
        <v>4430869</v>
      </c>
      <c r="H4" s="136">
        <f>G4*F4</f>
        <v>96849.595628415307</v>
      </c>
      <c r="I4" s="111">
        <v>67.25</v>
      </c>
      <c r="J4" s="111">
        <f>I4*F4</f>
        <v>1.4699453551912569</v>
      </c>
      <c r="M4" s="7" t="s">
        <v>265</v>
      </c>
      <c r="N4" s="8">
        <v>25</v>
      </c>
      <c r="O4" s="9">
        <v>0.13661202185792351</v>
      </c>
    </row>
    <row r="5" spans="1:15" x14ac:dyDescent="0.35">
      <c r="A5" s="123"/>
      <c r="B5" s="23" t="s">
        <v>119</v>
      </c>
      <c r="C5" s="8">
        <v>1</v>
      </c>
      <c r="D5" s="9">
        <f t="shared" ref="D5:D6" si="0">C5/$E$4</f>
        <v>0.25</v>
      </c>
      <c r="E5" s="117"/>
      <c r="F5" s="118"/>
      <c r="G5" s="115"/>
      <c r="H5" s="136"/>
      <c r="I5" s="111"/>
      <c r="J5" s="111"/>
      <c r="M5" s="7" t="s">
        <v>251</v>
      </c>
      <c r="N5" s="8">
        <v>23</v>
      </c>
      <c r="O5" s="9">
        <v>0.12568306010928962</v>
      </c>
    </row>
    <row r="6" spans="1:15" x14ac:dyDescent="0.35">
      <c r="A6" s="123"/>
      <c r="B6" s="23" t="s">
        <v>120</v>
      </c>
      <c r="C6" s="8">
        <v>2</v>
      </c>
      <c r="D6" s="9">
        <f t="shared" si="0"/>
        <v>0.5</v>
      </c>
      <c r="E6" s="117"/>
      <c r="F6" s="118"/>
      <c r="G6" s="115"/>
      <c r="H6" s="136"/>
      <c r="I6" s="111"/>
      <c r="J6" s="111"/>
      <c r="M6" s="7" t="s">
        <v>253</v>
      </c>
      <c r="N6" s="8">
        <v>21</v>
      </c>
      <c r="O6" s="9">
        <v>0.11475409836065574</v>
      </c>
    </row>
    <row r="7" spans="1:15" x14ac:dyDescent="0.35">
      <c r="A7" s="24" t="s">
        <v>257</v>
      </c>
      <c r="B7" s="24" t="s">
        <v>75</v>
      </c>
      <c r="C7" s="25">
        <v>13</v>
      </c>
      <c r="D7" s="26">
        <f>C7/$E$7</f>
        <v>1</v>
      </c>
      <c r="E7" s="25">
        <v>13</v>
      </c>
      <c r="F7" s="26">
        <f t="shared" ref="F7:F43" si="1">E7/SUM($E$4:$E$43)</f>
        <v>7.1038251366120214E-2</v>
      </c>
      <c r="G7" s="27">
        <v>16000</v>
      </c>
      <c r="H7" s="39">
        <f t="shared" ref="H7:H43" si="2">G7*F7</f>
        <v>1136.6120218579235</v>
      </c>
      <c r="I7" s="28">
        <v>45.07692307692308</v>
      </c>
      <c r="J7" s="28">
        <f t="shared" ref="J7:J43" si="3">I7*F7</f>
        <v>3.2021857923497268</v>
      </c>
      <c r="M7" s="7" t="s">
        <v>259</v>
      </c>
      <c r="N7" s="8">
        <v>19</v>
      </c>
      <c r="O7" s="9">
        <v>0.10382513661202186</v>
      </c>
    </row>
    <row r="8" spans="1:15" x14ac:dyDescent="0.35">
      <c r="A8" s="123" t="s">
        <v>255</v>
      </c>
      <c r="B8" s="23" t="s">
        <v>63</v>
      </c>
      <c r="C8" s="8">
        <v>2</v>
      </c>
      <c r="D8" s="9">
        <f>C8/$E$8</f>
        <v>0.15384615384615385</v>
      </c>
      <c r="E8" s="117">
        <v>13</v>
      </c>
      <c r="F8" s="118">
        <f t="shared" si="1"/>
        <v>7.1038251366120214E-2</v>
      </c>
      <c r="G8" s="115">
        <v>145875.02285714287</v>
      </c>
      <c r="H8" s="136">
        <f t="shared" si="2"/>
        <v>10362.706541764248</v>
      </c>
      <c r="I8" s="111">
        <v>75</v>
      </c>
      <c r="J8" s="111">
        <f t="shared" si="3"/>
        <v>5.3278688524590159</v>
      </c>
      <c r="M8" s="7" t="s">
        <v>258</v>
      </c>
      <c r="N8" s="8">
        <v>18</v>
      </c>
      <c r="O8" s="9">
        <v>9.8360655737704916E-2</v>
      </c>
    </row>
    <row r="9" spans="1:15" x14ac:dyDescent="0.35">
      <c r="A9" s="123"/>
      <c r="B9" s="23" t="s">
        <v>64</v>
      </c>
      <c r="C9" s="8">
        <v>2</v>
      </c>
      <c r="D9" s="9">
        <f t="shared" ref="D9:D12" si="4">C9/$E$8</f>
        <v>0.15384615384615385</v>
      </c>
      <c r="E9" s="117"/>
      <c r="F9" s="118"/>
      <c r="G9" s="115"/>
      <c r="H9" s="136"/>
      <c r="I9" s="111"/>
      <c r="J9" s="111"/>
      <c r="M9" s="7" t="s">
        <v>256</v>
      </c>
      <c r="N9" s="8">
        <v>15</v>
      </c>
      <c r="O9" s="9">
        <v>8.1967213114754092E-2</v>
      </c>
    </row>
    <row r="10" spans="1:15" x14ac:dyDescent="0.35">
      <c r="A10" s="123"/>
      <c r="B10" s="23" t="s">
        <v>65</v>
      </c>
      <c r="C10" s="8">
        <v>4</v>
      </c>
      <c r="D10" s="9">
        <f t="shared" si="4"/>
        <v>0.30769230769230771</v>
      </c>
      <c r="E10" s="117"/>
      <c r="F10" s="118"/>
      <c r="G10" s="115"/>
      <c r="H10" s="136"/>
      <c r="I10" s="111"/>
      <c r="J10" s="111"/>
      <c r="M10" s="102" t="s">
        <v>257</v>
      </c>
      <c r="N10" s="103">
        <v>13</v>
      </c>
      <c r="O10" s="9">
        <v>7.1038251366120214E-2</v>
      </c>
    </row>
    <row r="11" spans="1:15" x14ac:dyDescent="0.35">
      <c r="A11" s="123"/>
      <c r="B11" s="23" t="s">
        <v>67</v>
      </c>
      <c r="C11" s="8">
        <v>3</v>
      </c>
      <c r="D11" s="9">
        <f t="shared" si="4"/>
        <v>0.23076923076923078</v>
      </c>
      <c r="E11" s="117"/>
      <c r="F11" s="118"/>
      <c r="G11" s="115"/>
      <c r="H11" s="136"/>
      <c r="I11" s="111"/>
      <c r="J11" s="111"/>
      <c r="M11" s="102" t="s">
        <v>255</v>
      </c>
      <c r="N11" s="103">
        <v>13</v>
      </c>
      <c r="O11" s="9">
        <v>7.1038251366120214E-2</v>
      </c>
    </row>
    <row r="12" spans="1:15" x14ac:dyDescent="0.35">
      <c r="A12" s="123"/>
      <c r="B12" s="23" t="s">
        <v>68</v>
      </c>
      <c r="C12" s="8">
        <v>2</v>
      </c>
      <c r="D12" s="9">
        <f t="shared" si="4"/>
        <v>0.15384615384615385</v>
      </c>
      <c r="E12" s="117"/>
      <c r="F12" s="118"/>
      <c r="G12" s="115"/>
      <c r="H12" s="136"/>
      <c r="I12" s="111"/>
      <c r="J12" s="111"/>
      <c r="M12" s="7" t="s">
        <v>262</v>
      </c>
      <c r="N12" s="8">
        <v>7</v>
      </c>
      <c r="O12" s="9">
        <v>3.825136612021858E-2</v>
      </c>
    </row>
    <row r="13" spans="1:15" x14ac:dyDescent="0.35">
      <c r="A13" s="124" t="s">
        <v>262</v>
      </c>
      <c r="B13" s="24" t="s">
        <v>92</v>
      </c>
      <c r="C13" s="25">
        <v>5</v>
      </c>
      <c r="D13" s="26">
        <f>C13/$E$13</f>
        <v>0.7142857142857143</v>
      </c>
      <c r="E13" s="125">
        <v>7</v>
      </c>
      <c r="F13" s="126">
        <f t="shared" si="1"/>
        <v>3.825136612021858E-2</v>
      </c>
      <c r="G13" s="127">
        <v>0</v>
      </c>
      <c r="H13" s="135">
        <f t="shared" si="2"/>
        <v>0</v>
      </c>
      <c r="I13" s="129">
        <v>47.714285714285715</v>
      </c>
      <c r="J13" s="129">
        <f t="shared" si="3"/>
        <v>1.825136612021858</v>
      </c>
      <c r="M13" s="7" t="s">
        <v>264</v>
      </c>
      <c r="N13" s="8">
        <v>7</v>
      </c>
      <c r="O13" s="9">
        <v>3.825136612021858E-2</v>
      </c>
    </row>
    <row r="14" spans="1:15" x14ac:dyDescent="0.35">
      <c r="A14" s="124"/>
      <c r="B14" s="24" t="s">
        <v>93</v>
      </c>
      <c r="C14" s="25">
        <v>2</v>
      </c>
      <c r="D14" s="26">
        <f>C14/$E$13</f>
        <v>0.2857142857142857</v>
      </c>
      <c r="E14" s="125"/>
      <c r="F14" s="126"/>
      <c r="G14" s="127"/>
      <c r="H14" s="135"/>
      <c r="I14" s="129"/>
      <c r="J14" s="129"/>
      <c r="M14" s="7" t="s">
        <v>252</v>
      </c>
      <c r="N14" s="8">
        <v>6</v>
      </c>
      <c r="O14" s="9">
        <v>3.2786885245901641E-2</v>
      </c>
    </row>
    <row r="15" spans="1:15" x14ac:dyDescent="0.35">
      <c r="A15" s="123" t="s">
        <v>251</v>
      </c>
      <c r="B15" s="23" t="s">
        <v>31</v>
      </c>
      <c r="C15" s="8">
        <v>3</v>
      </c>
      <c r="D15" s="9">
        <f>C15/$E$15</f>
        <v>0.13043478260869565</v>
      </c>
      <c r="E15" s="117">
        <v>23</v>
      </c>
      <c r="F15" s="118">
        <f t="shared" si="1"/>
        <v>0.12568306010928962</v>
      </c>
      <c r="G15" s="115">
        <v>43160.038181818178</v>
      </c>
      <c r="H15" s="136">
        <f t="shared" si="2"/>
        <v>5424.4856731246891</v>
      </c>
      <c r="I15" s="111">
        <v>46.75</v>
      </c>
      <c r="J15" s="111">
        <f t="shared" si="3"/>
        <v>5.8756830601092895</v>
      </c>
      <c r="M15" s="7" t="s">
        <v>266</v>
      </c>
      <c r="N15" s="8">
        <v>4</v>
      </c>
      <c r="O15" s="9">
        <v>2.185792349726776E-2</v>
      </c>
    </row>
    <row r="16" spans="1:15" x14ac:dyDescent="0.35">
      <c r="A16" s="123"/>
      <c r="B16" s="23" t="s">
        <v>32</v>
      </c>
      <c r="C16" s="8">
        <v>7</v>
      </c>
      <c r="D16" s="9">
        <f t="shared" ref="D16:D18" si="5">C16/$E$15</f>
        <v>0.30434782608695654</v>
      </c>
      <c r="E16" s="117"/>
      <c r="F16" s="118"/>
      <c r="G16" s="115"/>
      <c r="H16" s="136"/>
      <c r="I16" s="111"/>
      <c r="J16" s="111"/>
      <c r="M16" s="7" t="s">
        <v>263</v>
      </c>
      <c r="N16" s="8">
        <v>4</v>
      </c>
      <c r="O16" s="9">
        <v>2.185792349726776E-2</v>
      </c>
    </row>
    <row r="17" spans="1:15" x14ac:dyDescent="0.35">
      <c r="A17" s="123"/>
      <c r="B17" s="23" t="s">
        <v>33</v>
      </c>
      <c r="C17" s="8">
        <v>12</v>
      </c>
      <c r="D17" s="9">
        <f t="shared" si="5"/>
        <v>0.52173913043478259</v>
      </c>
      <c r="E17" s="117"/>
      <c r="F17" s="118"/>
      <c r="G17" s="115"/>
      <c r="H17" s="136"/>
      <c r="I17" s="111"/>
      <c r="J17" s="111"/>
      <c r="M17" s="7" t="s">
        <v>261</v>
      </c>
      <c r="N17" s="8">
        <v>3</v>
      </c>
      <c r="O17" s="9">
        <v>1.6393442622950821E-2</v>
      </c>
    </row>
    <row r="18" spans="1:15" x14ac:dyDescent="0.35">
      <c r="A18" s="123"/>
      <c r="B18" s="23" t="s">
        <v>34</v>
      </c>
      <c r="C18" s="8">
        <v>1</v>
      </c>
      <c r="D18" s="9">
        <f t="shared" si="5"/>
        <v>4.3478260869565216E-2</v>
      </c>
      <c r="E18" s="117"/>
      <c r="F18" s="118"/>
      <c r="G18" s="115"/>
      <c r="H18" s="136"/>
      <c r="I18" s="111"/>
      <c r="J18" s="111"/>
      <c r="M18" s="7" t="s">
        <v>269</v>
      </c>
      <c r="N18" s="8">
        <v>1</v>
      </c>
      <c r="O18" s="9">
        <v>5.4644808743169399E-3</v>
      </c>
    </row>
    <row r="19" spans="1:15" x14ac:dyDescent="0.35">
      <c r="A19" s="24" t="s">
        <v>263</v>
      </c>
      <c r="B19" s="24" t="s">
        <v>105</v>
      </c>
      <c r="C19" s="25">
        <v>4</v>
      </c>
      <c r="D19" s="26">
        <f>C19/$E$19</f>
        <v>1</v>
      </c>
      <c r="E19" s="25">
        <v>4</v>
      </c>
      <c r="F19" s="26">
        <f t="shared" si="1"/>
        <v>2.185792349726776E-2</v>
      </c>
      <c r="G19" s="27">
        <v>0</v>
      </c>
      <c r="H19" s="39">
        <f t="shared" si="2"/>
        <v>0</v>
      </c>
      <c r="I19" s="28">
        <v>22.25</v>
      </c>
      <c r="J19" s="28">
        <f t="shared" si="3"/>
        <v>0.48633879781420764</v>
      </c>
    </row>
    <row r="20" spans="1:15" ht="37" x14ac:dyDescent="0.35">
      <c r="A20" s="123" t="s">
        <v>261</v>
      </c>
      <c r="B20" s="23" t="s">
        <v>85</v>
      </c>
      <c r="C20" s="8">
        <v>1</v>
      </c>
      <c r="D20" s="9">
        <f>C20/$E$20</f>
        <v>0.33333333333333331</v>
      </c>
      <c r="E20" s="117">
        <v>3</v>
      </c>
      <c r="F20" s="118">
        <f t="shared" si="1"/>
        <v>1.6393442622950821E-2</v>
      </c>
      <c r="G20" s="115">
        <v>15778.545</v>
      </c>
      <c r="H20" s="136">
        <f t="shared" si="2"/>
        <v>258.66467213114754</v>
      </c>
      <c r="I20" s="111">
        <v>30</v>
      </c>
      <c r="J20" s="111">
        <f t="shared" si="3"/>
        <v>0.49180327868852464</v>
      </c>
      <c r="M20" s="60" t="s">
        <v>395</v>
      </c>
      <c r="N20" s="61" t="s">
        <v>335</v>
      </c>
    </row>
    <row r="21" spans="1:15" x14ac:dyDescent="0.35">
      <c r="A21" s="123"/>
      <c r="B21" s="23" t="s">
        <v>87</v>
      </c>
      <c r="C21" s="8">
        <v>1</v>
      </c>
      <c r="D21" s="9">
        <f t="shared" ref="D21:D22" si="6">C21/$E$20</f>
        <v>0.33333333333333331</v>
      </c>
      <c r="E21" s="117"/>
      <c r="F21" s="118"/>
      <c r="G21" s="115"/>
      <c r="H21" s="136"/>
      <c r="I21" s="111"/>
      <c r="J21" s="111"/>
      <c r="M21" s="102" t="s">
        <v>339</v>
      </c>
      <c r="N21" s="9">
        <v>0.2608695652173913</v>
      </c>
    </row>
    <row r="22" spans="1:15" x14ac:dyDescent="0.35">
      <c r="A22" s="123"/>
      <c r="B22" s="23" t="s">
        <v>88</v>
      </c>
      <c r="C22" s="8">
        <v>1</v>
      </c>
      <c r="D22" s="9">
        <f t="shared" si="6"/>
        <v>0.33333333333333331</v>
      </c>
      <c r="E22" s="117"/>
      <c r="F22" s="118"/>
      <c r="G22" s="115"/>
      <c r="H22" s="136"/>
      <c r="I22" s="111"/>
      <c r="J22" s="111"/>
      <c r="M22" s="7" t="s">
        <v>340</v>
      </c>
      <c r="N22" s="9">
        <v>0.17391304347826086</v>
      </c>
    </row>
    <row r="23" spans="1:15" x14ac:dyDescent="0.35">
      <c r="A23" s="124" t="s">
        <v>252</v>
      </c>
      <c r="B23" s="24" t="s">
        <v>36</v>
      </c>
      <c r="C23" s="25">
        <v>2</v>
      </c>
      <c r="D23" s="26">
        <f>C23/$E$23</f>
        <v>0.33333333333333331</v>
      </c>
      <c r="E23" s="125">
        <v>6</v>
      </c>
      <c r="F23" s="126">
        <f t="shared" si="1"/>
        <v>3.2786885245901641E-2</v>
      </c>
      <c r="G23" s="127">
        <v>173897.54</v>
      </c>
      <c r="H23" s="135">
        <f t="shared" si="2"/>
        <v>5701.5586885245912</v>
      </c>
      <c r="I23" s="129">
        <v>214.66666666666666</v>
      </c>
      <c r="J23" s="129">
        <f t="shared" si="3"/>
        <v>7.0382513661202184</v>
      </c>
      <c r="M23" s="7" t="s">
        <v>336</v>
      </c>
      <c r="N23" s="9">
        <v>0.13043478260869565</v>
      </c>
    </row>
    <row r="24" spans="1:15" x14ac:dyDescent="0.35">
      <c r="A24" s="124"/>
      <c r="B24" s="23" t="s">
        <v>37</v>
      </c>
      <c r="C24" s="8">
        <v>4</v>
      </c>
      <c r="D24" s="26">
        <f>C24/$E$23</f>
        <v>0.66666666666666663</v>
      </c>
      <c r="E24" s="125"/>
      <c r="F24" s="126"/>
      <c r="G24" s="127"/>
      <c r="H24" s="135"/>
      <c r="I24" s="129"/>
      <c r="J24" s="129"/>
      <c r="M24" s="7" t="s">
        <v>343</v>
      </c>
      <c r="N24" s="9">
        <v>0.13043478260869565</v>
      </c>
    </row>
    <row r="25" spans="1:15" x14ac:dyDescent="0.35">
      <c r="A25" s="123" t="s">
        <v>259</v>
      </c>
      <c r="B25" s="23" t="s">
        <v>81</v>
      </c>
      <c r="C25" s="8">
        <v>16</v>
      </c>
      <c r="D25" s="9">
        <f>C25/$E$25</f>
        <v>0.84210526315789469</v>
      </c>
      <c r="E25" s="117">
        <v>19</v>
      </c>
      <c r="F25" s="118">
        <f t="shared" si="1"/>
        <v>0.10382513661202186</v>
      </c>
      <c r="G25" s="115">
        <v>101177.80428571429</v>
      </c>
      <c r="H25" s="136">
        <f t="shared" si="2"/>
        <v>10504.799352068696</v>
      </c>
      <c r="I25" s="111">
        <v>56.285714285714285</v>
      </c>
      <c r="J25" s="111">
        <f t="shared" si="3"/>
        <v>5.8438719750195158</v>
      </c>
      <c r="M25" s="7" t="s">
        <v>337</v>
      </c>
      <c r="N25" s="9">
        <v>8.6956521739130432E-2</v>
      </c>
    </row>
    <row r="26" spans="1:15" x14ac:dyDescent="0.35">
      <c r="A26" s="123"/>
      <c r="B26" s="23" t="s">
        <v>82</v>
      </c>
      <c r="C26" s="8">
        <v>3</v>
      </c>
      <c r="D26" s="9">
        <f>C26/$E$25</f>
        <v>0.15789473684210525</v>
      </c>
      <c r="E26" s="117"/>
      <c r="F26" s="118"/>
      <c r="G26" s="115"/>
      <c r="H26" s="136"/>
      <c r="I26" s="111"/>
      <c r="J26" s="111"/>
      <c r="M26" s="7" t="s">
        <v>341</v>
      </c>
      <c r="N26" s="9">
        <v>4.3478260869565216E-2</v>
      </c>
    </row>
    <row r="27" spans="1:15" x14ac:dyDescent="0.35">
      <c r="A27" s="24" t="s">
        <v>253</v>
      </c>
      <c r="B27" s="24" t="s">
        <v>41</v>
      </c>
      <c r="C27" s="25">
        <v>21</v>
      </c>
      <c r="D27" s="26">
        <f>C27/$E$27</f>
        <v>1</v>
      </c>
      <c r="E27" s="25">
        <v>21</v>
      </c>
      <c r="F27" s="26">
        <f t="shared" si="1"/>
        <v>0.11475409836065574</v>
      </c>
      <c r="G27" s="27">
        <v>44523.09</v>
      </c>
      <c r="H27" s="39">
        <f t="shared" si="2"/>
        <v>5109.2070491803279</v>
      </c>
      <c r="I27" s="28">
        <v>31.904761904761905</v>
      </c>
      <c r="J27" s="28">
        <f t="shared" si="3"/>
        <v>3.6612021857923498</v>
      </c>
      <c r="M27" s="7" t="s">
        <v>338</v>
      </c>
      <c r="N27" s="9">
        <v>4.3478260869565216E-2</v>
      </c>
    </row>
    <row r="28" spans="1:15" x14ac:dyDescent="0.35">
      <c r="A28" s="23" t="s">
        <v>269</v>
      </c>
      <c r="B28" s="23" t="s">
        <v>133</v>
      </c>
      <c r="C28" s="8">
        <v>1</v>
      </c>
      <c r="D28" s="9">
        <f>C28/$E$28</f>
        <v>1</v>
      </c>
      <c r="E28" s="8">
        <v>1</v>
      </c>
      <c r="F28" s="9">
        <f t="shared" si="1"/>
        <v>5.4644808743169399E-3</v>
      </c>
      <c r="G28" s="10">
        <v>0</v>
      </c>
      <c r="H28" s="38">
        <f t="shared" si="2"/>
        <v>0</v>
      </c>
      <c r="I28" s="11">
        <v>40</v>
      </c>
      <c r="J28" s="11">
        <f t="shared" si="3"/>
        <v>0.21857923497267759</v>
      </c>
      <c r="M28" s="7" t="s">
        <v>342</v>
      </c>
      <c r="N28" s="9">
        <v>0</v>
      </c>
    </row>
    <row r="29" spans="1:15" x14ac:dyDescent="0.35">
      <c r="A29" s="124" t="s">
        <v>264</v>
      </c>
      <c r="B29" s="24" t="s">
        <v>108</v>
      </c>
      <c r="C29" s="25">
        <v>1</v>
      </c>
      <c r="D29" s="26">
        <f>C29/$E$29</f>
        <v>0.14285714285714285</v>
      </c>
      <c r="E29" s="125">
        <v>7</v>
      </c>
      <c r="F29" s="126">
        <f t="shared" si="1"/>
        <v>3.825136612021858E-2</v>
      </c>
      <c r="G29" s="127">
        <v>5142.2</v>
      </c>
      <c r="H29" s="135">
        <f t="shared" si="2"/>
        <v>196.69617486338797</v>
      </c>
      <c r="I29" s="129">
        <v>203.33333333333334</v>
      </c>
      <c r="J29" s="129">
        <f t="shared" si="3"/>
        <v>7.7777777777777786</v>
      </c>
      <c r="M29" s="7" t="s">
        <v>344</v>
      </c>
      <c r="N29" s="9">
        <v>0.13043478260869568</v>
      </c>
    </row>
    <row r="30" spans="1:15" x14ac:dyDescent="0.35">
      <c r="A30" s="124"/>
      <c r="B30" s="24" t="s">
        <v>110</v>
      </c>
      <c r="C30" s="25">
        <v>1</v>
      </c>
      <c r="D30" s="26">
        <f t="shared" ref="D30:D32" si="7">C30/$E$29</f>
        <v>0.14285714285714285</v>
      </c>
      <c r="E30" s="125"/>
      <c r="F30" s="126"/>
      <c r="G30" s="127"/>
      <c r="H30" s="135"/>
      <c r="I30" s="129"/>
      <c r="J30" s="129"/>
      <c r="M30" t="s">
        <v>345</v>
      </c>
    </row>
    <row r="31" spans="1:15" x14ac:dyDescent="0.35">
      <c r="A31" s="124"/>
      <c r="B31" s="24" t="s">
        <v>111</v>
      </c>
      <c r="C31" s="25">
        <v>4</v>
      </c>
      <c r="D31" s="26">
        <f t="shared" si="7"/>
        <v>0.5714285714285714</v>
      </c>
      <c r="E31" s="125"/>
      <c r="F31" s="126"/>
      <c r="G31" s="127"/>
      <c r="H31" s="135"/>
      <c r="I31" s="129"/>
      <c r="J31" s="129"/>
    </row>
    <row r="32" spans="1:15" x14ac:dyDescent="0.35">
      <c r="A32" s="124"/>
      <c r="B32" s="24" t="s">
        <v>112</v>
      </c>
      <c r="C32" s="25">
        <v>1</v>
      </c>
      <c r="D32" s="26">
        <f t="shared" si="7"/>
        <v>0.14285714285714285</v>
      </c>
      <c r="E32" s="125"/>
      <c r="F32" s="126"/>
      <c r="G32" s="127"/>
      <c r="H32" s="135"/>
      <c r="I32" s="129"/>
      <c r="J32" s="129"/>
    </row>
    <row r="33" spans="1:10" x14ac:dyDescent="0.35">
      <c r="A33" s="123" t="s">
        <v>256</v>
      </c>
      <c r="B33" s="23" t="s">
        <v>71</v>
      </c>
      <c r="C33" s="8">
        <v>1</v>
      </c>
      <c r="D33" s="9">
        <f>C33/$E$33</f>
        <v>6.6666666666666666E-2</v>
      </c>
      <c r="E33" s="117">
        <v>15</v>
      </c>
      <c r="F33" s="118">
        <f t="shared" si="1"/>
        <v>8.1967213114754092E-2</v>
      </c>
      <c r="G33" s="115">
        <v>0</v>
      </c>
      <c r="H33" s="136">
        <f t="shared" si="2"/>
        <v>0</v>
      </c>
      <c r="I33" s="111">
        <v>28.4</v>
      </c>
      <c r="J33" s="111">
        <f t="shared" si="3"/>
        <v>2.3278688524590163</v>
      </c>
    </row>
    <row r="34" spans="1:10" x14ac:dyDescent="0.35">
      <c r="A34" s="123"/>
      <c r="B34" s="23" t="s">
        <v>72</v>
      </c>
      <c r="C34" s="8">
        <v>14</v>
      </c>
      <c r="D34" s="9">
        <f>C34/$E$33</f>
        <v>0.93333333333333335</v>
      </c>
      <c r="E34" s="117"/>
      <c r="F34" s="118"/>
      <c r="G34" s="115"/>
      <c r="H34" s="136"/>
      <c r="I34" s="111"/>
      <c r="J34" s="111"/>
    </row>
    <row r="35" spans="1:10" x14ac:dyDescent="0.35">
      <c r="A35" s="24" t="s">
        <v>258</v>
      </c>
      <c r="B35" s="24" t="s">
        <v>78</v>
      </c>
      <c r="C35" s="25">
        <v>18</v>
      </c>
      <c r="D35" s="26">
        <f>C35/$E$35</f>
        <v>1</v>
      </c>
      <c r="E35" s="25">
        <v>18</v>
      </c>
      <c r="F35" s="26">
        <f t="shared" si="1"/>
        <v>9.8360655737704916E-2</v>
      </c>
      <c r="G35" s="27">
        <v>124312.65625</v>
      </c>
      <c r="H35" s="39">
        <f t="shared" si="2"/>
        <v>12227.474385245901</v>
      </c>
      <c r="I35" s="28">
        <v>44.454545454545453</v>
      </c>
      <c r="J35" s="28">
        <f t="shared" si="3"/>
        <v>4.3725782414307002</v>
      </c>
    </row>
    <row r="36" spans="1:10" x14ac:dyDescent="0.35">
      <c r="A36" s="123" t="s">
        <v>265</v>
      </c>
      <c r="B36" s="23" t="s">
        <v>47</v>
      </c>
      <c r="C36" s="8">
        <v>5</v>
      </c>
      <c r="D36" s="9">
        <f>C36/$E$36</f>
        <v>0.2</v>
      </c>
      <c r="E36" s="117">
        <v>25</v>
      </c>
      <c r="F36" s="118">
        <f t="shared" si="1"/>
        <v>0.13661202185792351</v>
      </c>
      <c r="G36" s="115">
        <v>547.44000000000005</v>
      </c>
      <c r="H36" s="136">
        <f t="shared" si="2"/>
        <v>74.786885245901658</v>
      </c>
      <c r="I36" s="111">
        <v>61.708333333333336</v>
      </c>
      <c r="J36" s="111">
        <f t="shared" si="3"/>
        <v>8.4301001821493635</v>
      </c>
    </row>
    <row r="37" spans="1:10" x14ac:dyDescent="0.35">
      <c r="A37" s="123"/>
      <c r="B37" s="23" t="s">
        <v>52</v>
      </c>
      <c r="C37" s="8">
        <v>5</v>
      </c>
      <c r="D37" s="9">
        <f t="shared" ref="D37:D41" si="8">C37/$E$36</f>
        <v>0.2</v>
      </c>
      <c r="E37" s="117"/>
      <c r="F37" s="118"/>
      <c r="G37" s="115"/>
      <c r="H37" s="136"/>
      <c r="I37" s="111"/>
      <c r="J37" s="111"/>
    </row>
    <row r="38" spans="1:10" x14ac:dyDescent="0.35">
      <c r="A38" s="123"/>
      <c r="B38" s="23" t="s">
        <v>53</v>
      </c>
      <c r="C38" s="8">
        <v>1</v>
      </c>
      <c r="D38" s="9">
        <f t="shared" si="8"/>
        <v>0.04</v>
      </c>
      <c r="E38" s="117"/>
      <c r="F38" s="118"/>
      <c r="G38" s="115"/>
      <c r="H38" s="136"/>
      <c r="I38" s="111"/>
      <c r="J38" s="111"/>
    </row>
    <row r="39" spans="1:10" x14ac:dyDescent="0.35">
      <c r="A39" s="123"/>
      <c r="B39" s="23" t="s">
        <v>56</v>
      </c>
      <c r="C39" s="8">
        <v>2</v>
      </c>
      <c r="D39" s="9">
        <f t="shared" si="8"/>
        <v>0.08</v>
      </c>
      <c r="E39" s="117"/>
      <c r="F39" s="118"/>
      <c r="G39" s="115"/>
      <c r="H39" s="136"/>
      <c r="I39" s="111"/>
      <c r="J39" s="111"/>
    </row>
    <row r="40" spans="1:10" x14ac:dyDescent="0.35">
      <c r="A40" s="123"/>
      <c r="B40" s="23" t="s">
        <v>57</v>
      </c>
      <c r="C40" s="8">
        <v>8</v>
      </c>
      <c r="D40" s="9">
        <f t="shared" si="8"/>
        <v>0.32</v>
      </c>
      <c r="E40" s="117"/>
      <c r="F40" s="118"/>
      <c r="G40" s="115"/>
      <c r="H40" s="136"/>
      <c r="I40" s="111"/>
      <c r="J40" s="111"/>
    </row>
    <row r="41" spans="1:10" x14ac:dyDescent="0.35">
      <c r="A41" s="123"/>
      <c r="B41" s="23" t="s">
        <v>58</v>
      </c>
      <c r="C41" s="8">
        <v>4</v>
      </c>
      <c r="D41" s="9">
        <f t="shared" si="8"/>
        <v>0.16</v>
      </c>
      <c r="E41" s="117"/>
      <c r="F41" s="118"/>
      <c r="G41" s="115"/>
      <c r="H41" s="136"/>
      <c r="I41" s="111"/>
      <c r="J41" s="111"/>
    </row>
    <row r="42" spans="1:10" x14ac:dyDescent="0.35">
      <c r="A42" s="24" t="s">
        <v>267</v>
      </c>
      <c r="B42" s="24" t="s">
        <v>123</v>
      </c>
      <c r="C42" s="25">
        <v>2</v>
      </c>
      <c r="D42" s="26">
        <f>C42/$E$42</f>
        <v>1</v>
      </c>
      <c r="E42" s="25">
        <v>2</v>
      </c>
      <c r="F42" s="26">
        <f t="shared" si="1"/>
        <v>1.092896174863388E-2</v>
      </c>
      <c r="G42" s="27">
        <v>0</v>
      </c>
      <c r="H42" s="39">
        <f t="shared" si="2"/>
        <v>0</v>
      </c>
      <c r="I42" s="28">
        <v>46.5</v>
      </c>
      <c r="J42" s="28">
        <f t="shared" si="3"/>
        <v>0.50819672131147542</v>
      </c>
    </row>
    <row r="43" spans="1:10" x14ac:dyDescent="0.35">
      <c r="A43" s="23" t="s">
        <v>268</v>
      </c>
      <c r="B43" s="23" t="s">
        <v>129</v>
      </c>
      <c r="C43" s="8">
        <v>2</v>
      </c>
      <c r="D43" s="9">
        <f>C43/$E$43</f>
        <v>1</v>
      </c>
      <c r="E43" s="8">
        <v>2</v>
      </c>
      <c r="F43" s="9">
        <f t="shared" si="1"/>
        <v>1.092896174863388E-2</v>
      </c>
      <c r="G43" s="10">
        <v>13851.33</v>
      </c>
      <c r="H43" s="38">
        <f t="shared" si="2"/>
        <v>151.38065573770493</v>
      </c>
      <c r="I43" s="11">
        <v>9</v>
      </c>
      <c r="J43" s="11">
        <f t="shared" si="3"/>
        <v>9.8360655737704916E-2</v>
      </c>
    </row>
    <row r="46" spans="1:10" x14ac:dyDescent="0.35">
      <c r="E46" s="36"/>
    </row>
    <row r="68" spans="1:3" x14ac:dyDescent="0.35">
      <c r="A68" t="s">
        <v>267</v>
      </c>
      <c r="B68">
        <v>2</v>
      </c>
      <c r="C68">
        <v>1.092896174863388E-2</v>
      </c>
    </row>
    <row r="69" spans="1:3" x14ac:dyDescent="0.35">
      <c r="A69" t="s">
        <v>268</v>
      </c>
      <c r="B69">
        <v>2</v>
      </c>
      <c r="C69">
        <v>1.092896174863388E-2</v>
      </c>
    </row>
  </sheetData>
  <mergeCells count="72">
    <mergeCell ref="A2:J2"/>
    <mergeCell ref="M2:O2"/>
    <mergeCell ref="A4:A6"/>
    <mergeCell ref="E4:E6"/>
    <mergeCell ref="F4:F6"/>
    <mergeCell ref="G4:G6"/>
    <mergeCell ref="H4:H6"/>
    <mergeCell ref="I4:I6"/>
    <mergeCell ref="J4:J6"/>
    <mergeCell ref="J8:J12"/>
    <mergeCell ref="A13:A14"/>
    <mergeCell ref="E13:E14"/>
    <mergeCell ref="F13:F14"/>
    <mergeCell ref="G13:G14"/>
    <mergeCell ref="H13:H14"/>
    <mergeCell ref="I13:I14"/>
    <mergeCell ref="J13:J14"/>
    <mergeCell ref="A8:A12"/>
    <mergeCell ref="E8:E12"/>
    <mergeCell ref="F8:F12"/>
    <mergeCell ref="G8:G12"/>
    <mergeCell ref="H8:H12"/>
    <mergeCell ref="I8:I12"/>
    <mergeCell ref="J15:J18"/>
    <mergeCell ref="A20:A22"/>
    <mergeCell ref="E20:E22"/>
    <mergeCell ref="F20:F22"/>
    <mergeCell ref="G20:G22"/>
    <mergeCell ref="H20:H22"/>
    <mergeCell ref="I20:I22"/>
    <mergeCell ref="J20:J22"/>
    <mergeCell ref="A15:A18"/>
    <mergeCell ref="E15:E18"/>
    <mergeCell ref="F15:F18"/>
    <mergeCell ref="G15:G18"/>
    <mergeCell ref="H15:H18"/>
    <mergeCell ref="I15:I18"/>
    <mergeCell ref="J23:J24"/>
    <mergeCell ref="A25:A26"/>
    <mergeCell ref="E25:E26"/>
    <mergeCell ref="F25:F26"/>
    <mergeCell ref="G25:G26"/>
    <mergeCell ref="H25:H26"/>
    <mergeCell ref="I25:I26"/>
    <mergeCell ref="J25:J26"/>
    <mergeCell ref="A23:A24"/>
    <mergeCell ref="E23:E24"/>
    <mergeCell ref="F23:F24"/>
    <mergeCell ref="G23:G24"/>
    <mergeCell ref="H23:H24"/>
    <mergeCell ref="I23:I24"/>
    <mergeCell ref="J29:J32"/>
    <mergeCell ref="A33:A34"/>
    <mergeCell ref="E33:E34"/>
    <mergeCell ref="F33:F34"/>
    <mergeCell ref="G33:G34"/>
    <mergeCell ref="H33:H34"/>
    <mergeCell ref="I33:I34"/>
    <mergeCell ref="J33:J34"/>
    <mergeCell ref="A29:A32"/>
    <mergeCell ref="E29:E32"/>
    <mergeCell ref="F29:F32"/>
    <mergeCell ref="G29:G32"/>
    <mergeCell ref="H29:H32"/>
    <mergeCell ref="I29:I32"/>
    <mergeCell ref="J36:J41"/>
    <mergeCell ref="A36:A41"/>
    <mergeCell ref="E36:E41"/>
    <mergeCell ref="F36:F41"/>
    <mergeCell ref="G36:G41"/>
    <mergeCell ref="H36:H41"/>
    <mergeCell ref="I36:I41"/>
  </mergeCells>
  <conditionalFormatting sqref="D1:D1048576 E46">
    <cfRule type="colorScale" priority="8">
      <colorScale>
        <cfvo type="min"/>
        <cfvo type="max"/>
        <color rgb="FFFCFCFF"/>
        <color rgb="FFF8696B"/>
      </colorScale>
    </cfRule>
  </conditionalFormatting>
  <conditionalFormatting sqref="F1:F1048576">
    <cfRule type="colorScale" priority="7">
      <colorScale>
        <cfvo type="min"/>
        <cfvo type="max"/>
        <color rgb="FFFCFCFF"/>
        <color rgb="FFF8696B"/>
      </colorScale>
    </cfRule>
  </conditionalFormatting>
  <conditionalFormatting sqref="F2:F3">
    <cfRule type="colorScale" priority="13">
      <colorScale>
        <cfvo type="min"/>
        <cfvo type="max"/>
        <color rgb="FFFCFCFF"/>
        <color rgb="FFF8696B"/>
      </colorScale>
    </cfRule>
  </conditionalFormatting>
  <conditionalFormatting sqref="G1:G1048576">
    <cfRule type="colorScale" priority="6">
      <colorScale>
        <cfvo type="min"/>
        <cfvo type="max"/>
        <color rgb="FFFCFCFF"/>
        <color rgb="FFF8696B"/>
      </colorScale>
    </cfRule>
  </conditionalFormatting>
  <conditionalFormatting sqref="G2:G3">
    <cfRule type="colorScale" priority="12">
      <colorScale>
        <cfvo type="min"/>
        <cfvo type="max"/>
        <color rgb="FFFCFCFF"/>
        <color rgb="FFF8696B"/>
      </colorScale>
    </cfRule>
  </conditionalFormatting>
  <conditionalFormatting sqref="G3:H3">
    <cfRule type="colorScale" priority="14">
      <colorScale>
        <cfvo type="min"/>
        <cfvo type="max"/>
        <color rgb="FFFCFCFF"/>
        <color rgb="FFF8696B"/>
      </colorScale>
    </cfRule>
  </conditionalFormatting>
  <conditionalFormatting sqref="H1:H1048576">
    <cfRule type="colorScale" priority="5">
      <colorScale>
        <cfvo type="min"/>
        <cfvo type="max"/>
        <color rgb="FFFCFCFF"/>
        <color rgb="FFF8696B"/>
      </colorScale>
    </cfRule>
  </conditionalFormatting>
  <conditionalFormatting sqref="H2:H3">
    <cfRule type="colorScale" priority="11">
      <colorScale>
        <cfvo type="min"/>
        <cfvo type="max"/>
        <color rgb="FFFCFCFF"/>
        <color rgb="FFF8696B"/>
      </colorScale>
    </cfRule>
  </conditionalFormatting>
  <conditionalFormatting sqref="I1:I1048576">
    <cfRule type="colorScale" priority="3">
      <colorScale>
        <cfvo type="min"/>
        <cfvo type="max"/>
        <color rgb="FFFCFCFF"/>
        <color rgb="FFF8696B"/>
      </colorScale>
    </cfRule>
  </conditionalFormatting>
  <conditionalFormatting sqref="I2:I3">
    <cfRule type="colorScale" priority="10">
      <colorScale>
        <cfvo type="min"/>
        <cfvo type="max"/>
        <color rgb="FFFCFCFF"/>
        <color rgb="FFF8696B"/>
      </colorScale>
    </cfRule>
  </conditionalFormatting>
  <conditionalFormatting sqref="J1:J1048576">
    <cfRule type="colorScale" priority="2">
      <colorScale>
        <cfvo type="min"/>
        <cfvo type="max"/>
        <color rgb="FFFCFCFF"/>
        <color rgb="FFF8696B"/>
      </colorScale>
    </cfRule>
  </conditionalFormatting>
  <conditionalFormatting sqref="J2:J3">
    <cfRule type="colorScale" priority="9">
      <colorScale>
        <cfvo type="min"/>
        <cfvo type="max"/>
        <color rgb="FFFCFCFF"/>
        <color rgb="FFF8696B"/>
      </colorScale>
    </cfRule>
  </conditionalFormatting>
  <conditionalFormatting sqref="N21:N28">
    <cfRule type="colorScale" priority="1">
      <colorScale>
        <cfvo type="min"/>
        <cfvo type="max"/>
        <color rgb="FFFCFCFF"/>
        <color rgb="FFF8696B"/>
      </colorScale>
    </cfRule>
  </conditionalFormatting>
  <conditionalFormatting sqref="O4:O18">
    <cfRule type="colorScale" priority="4">
      <colorScale>
        <cfvo type="min"/>
        <cfvo type="max"/>
        <color rgb="FFFCFCFF"/>
        <color rgb="FFF8696B"/>
      </colorScale>
    </cfRule>
  </conditionalFormatting>
  <hyperlinks>
    <hyperlink ref="A1" location="'0. Cover'!A1" display="Return to Cover Pag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4"/>
  <sheetViews>
    <sheetView topLeftCell="B1" workbookViewId="0">
      <pane ySplit="3" topLeftCell="A22" activePane="bottomLeft" state="frozen"/>
      <selection pane="bottomLeft" activeCell="B1" sqref="A1:XFD1048576"/>
    </sheetView>
  </sheetViews>
  <sheetFormatPr defaultRowHeight="14.5" x14ac:dyDescent="0.35"/>
  <cols>
    <col min="1" max="1" width="57.453125" customWidth="1"/>
    <col min="2" max="2" width="50.269531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57.453125" customWidth="1"/>
    <col min="11" max="11" width="6.1796875" customWidth="1"/>
    <col min="12" max="12" width="6" customWidth="1"/>
    <col min="13" max="13" width="19.453125" customWidth="1"/>
    <col min="14" max="14" width="20.26953125" customWidth="1"/>
  </cols>
  <sheetData>
    <row r="1" spans="1:12" ht="47.5" customHeight="1" x14ac:dyDescent="0.65">
      <c r="A1" s="78" t="s">
        <v>28</v>
      </c>
      <c r="B1" s="79"/>
    </row>
    <row r="2" spans="1:12" ht="93" customHeight="1" x14ac:dyDescent="0.35">
      <c r="A2" s="119" t="s">
        <v>396</v>
      </c>
      <c r="B2" s="119"/>
      <c r="C2" s="119"/>
      <c r="D2" s="119"/>
      <c r="E2" s="119"/>
      <c r="F2" s="119"/>
      <c r="G2" s="119"/>
      <c r="H2" s="119"/>
      <c r="J2" s="119" t="s">
        <v>397</v>
      </c>
      <c r="K2" s="119"/>
      <c r="L2" s="119"/>
    </row>
    <row r="3" spans="1:12" x14ac:dyDescent="0.35">
      <c r="A3" s="6" t="s">
        <v>240</v>
      </c>
      <c r="B3" s="6" t="s">
        <v>241</v>
      </c>
      <c r="C3" s="6" t="s">
        <v>275</v>
      </c>
      <c r="D3" s="33" t="s">
        <v>243</v>
      </c>
      <c r="E3" s="6" t="s">
        <v>276</v>
      </c>
      <c r="F3" s="33" t="s">
        <v>277</v>
      </c>
      <c r="G3" s="4" t="s">
        <v>278</v>
      </c>
      <c r="H3" s="4" t="s">
        <v>279</v>
      </c>
      <c r="J3" s="6" t="s">
        <v>240</v>
      </c>
      <c r="K3" s="6" t="s">
        <v>250</v>
      </c>
      <c r="L3" s="6" t="s">
        <v>280</v>
      </c>
    </row>
    <row r="4" spans="1:12" x14ac:dyDescent="0.35">
      <c r="A4" s="123" t="s">
        <v>266</v>
      </c>
      <c r="B4" s="23" t="s">
        <v>115</v>
      </c>
      <c r="C4" s="8">
        <v>1</v>
      </c>
      <c r="D4" s="9">
        <f>C4/$E$4</f>
        <v>0.33333333333333331</v>
      </c>
      <c r="E4" s="117">
        <v>3</v>
      </c>
      <c r="F4" s="118">
        <f>E4/SUM($E$4:$E$54)</f>
        <v>1.1811023622047244E-2</v>
      </c>
      <c r="G4" s="115">
        <v>7518.3166666666666</v>
      </c>
      <c r="H4" s="115">
        <f>G4*F4</f>
        <v>88.799015748031493</v>
      </c>
      <c r="J4" s="8" t="s">
        <v>251</v>
      </c>
      <c r="K4" s="8">
        <v>69</v>
      </c>
      <c r="L4" s="9">
        <v>0.27165354330708663</v>
      </c>
    </row>
    <row r="5" spans="1:12" x14ac:dyDescent="0.35">
      <c r="A5" s="123"/>
      <c r="B5" s="23" t="s">
        <v>198</v>
      </c>
      <c r="C5" s="8">
        <v>1</v>
      </c>
      <c r="D5" s="9">
        <f t="shared" ref="D5:D6" si="0">C5/$E$4</f>
        <v>0.33333333333333331</v>
      </c>
      <c r="E5" s="117"/>
      <c r="F5" s="118"/>
      <c r="G5" s="115"/>
      <c r="H5" s="115"/>
      <c r="J5" s="8" t="s">
        <v>259</v>
      </c>
      <c r="K5" s="8">
        <v>32</v>
      </c>
      <c r="L5" s="9">
        <v>0.12598425196850394</v>
      </c>
    </row>
    <row r="6" spans="1:12" x14ac:dyDescent="0.35">
      <c r="A6" s="123"/>
      <c r="B6" s="23" t="s">
        <v>201</v>
      </c>
      <c r="C6" s="8">
        <v>1</v>
      </c>
      <c r="D6" s="9">
        <f t="shared" si="0"/>
        <v>0.33333333333333331</v>
      </c>
      <c r="E6" s="117"/>
      <c r="F6" s="118"/>
      <c r="G6" s="115"/>
      <c r="H6" s="115"/>
      <c r="J6" s="8" t="s">
        <v>255</v>
      </c>
      <c r="K6" s="8">
        <v>30</v>
      </c>
      <c r="L6" s="9">
        <v>0.11811023622047244</v>
      </c>
    </row>
    <row r="7" spans="1:12" x14ac:dyDescent="0.35">
      <c r="A7" s="24" t="s">
        <v>257</v>
      </c>
      <c r="B7" s="24" t="s">
        <v>76</v>
      </c>
      <c r="C7" s="25">
        <v>20</v>
      </c>
      <c r="D7" s="26">
        <f>C7/$E$7</f>
        <v>1</v>
      </c>
      <c r="E7" s="25">
        <v>20</v>
      </c>
      <c r="F7" s="26">
        <f>E7/SUM($E$4:$E$54)</f>
        <v>7.874015748031496E-2</v>
      </c>
      <c r="G7" s="27">
        <v>43401.451111111113</v>
      </c>
      <c r="H7" s="27">
        <f>G7*F7</f>
        <v>3417.4370953630796</v>
      </c>
      <c r="J7" s="8" t="s">
        <v>281</v>
      </c>
      <c r="K7" s="8">
        <v>26</v>
      </c>
      <c r="L7" s="9">
        <v>0.10236220472440945</v>
      </c>
    </row>
    <row r="8" spans="1:12" x14ac:dyDescent="0.35">
      <c r="A8" s="23" t="s">
        <v>283</v>
      </c>
      <c r="B8" s="23" t="s">
        <v>192</v>
      </c>
      <c r="C8" s="8">
        <v>9</v>
      </c>
      <c r="D8" s="9">
        <f>C8/$E$8</f>
        <v>1</v>
      </c>
      <c r="E8" s="8">
        <v>9</v>
      </c>
      <c r="F8" s="9">
        <f>E8/SUM($E$4:$E$54)</f>
        <v>3.5433070866141732E-2</v>
      </c>
      <c r="G8" s="10">
        <v>720476.20000000007</v>
      </c>
      <c r="H8" s="10">
        <f>G8*F8</f>
        <v>25528.684251968505</v>
      </c>
      <c r="J8" s="8" t="s">
        <v>282</v>
      </c>
      <c r="K8" s="8">
        <v>25</v>
      </c>
      <c r="L8" s="9">
        <v>9.8425196850393706E-2</v>
      </c>
    </row>
    <row r="9" spans="1:12" x14ac:dyDescent="0.35">
      <c r="A9" s="124" t="s">
        <v>255</v>
      </c>
      <c r="B9" s="24" t="s">
        <v>160</v>
      </c>
      <c r="C9" s="25">
        <v>1</v>
      </c>
      <c r="D9" s="26">
        <f>C9/$E$9</f>
        <v>3.3333333333333333E-2</v>
      </c>
      <c r="E9" s="125">
        <v>30</v>
      </c>
      <c r="F9" s="126">
        <f>E9/SUM($E$4:$E$54)</f>
        <v>0.11811023622047244</v>
      </c>
      <c r="G9" s="127">
        <v>34387.680357142861</v>
      </c>
      <c r="H9" s="127">
        <f>G9*F9</f>
        <v>4061.5370500562435</v>
      </c>
      <c r="J9" s="8" t="s">
        <v>257</v>
      </c>
      <c r="K9" s="8">
        <v>20</v>
      </c>
      <c r="L9" s="9">
        <v>7.874015748031496E-2</v>
      </c>
    </row>
    <row r="10" spans="1:12" x14ac:dyDescent="0.35">
      <c r="A10" s="124"/>
      <c r="B10" s="24" t="s">
        <v>63</v>
      </c>
      <c r="C10" s="25">
        <v>2</v>
      </c>
      <c r="D10" s="26">
        <f t="shared" ref="D10:D17" si="1">C10/$E$9</f>
        <v>6.6666666666666666E-2</v>
      </c>
      <c r="E10" s="125"/>
      <c r="F10" s="126"/>
      <c r="G10" s="127"/>
      <c r="H10" s="127"/>
      <c r="J10" s="8" t="s">
        <v>263</v>
      </c>
      <c r="K10" s="8">
        <v>14</v>
      </c>
      <c r="L10" s="9">
        <v>5.5118110236220472E-2</v>
      </c>
    </row>
    <row r="11" spans="1:12" x14ac:dyDescent="0.35">
      <c r="A11" s="124"/>
      <c r="B11" s="24" t="s">
        <v>163</v>
      </c>
      <c r="C11" s="25">
        <v>2</v>
      </c>
      <c r="D11" s="26">
        <f t="shared" si="1"/>
        <v>6.6666666666666666E-2</v>
      </c>
      <c r="E11" s="125"/>
      <c r="F11" s="126"/>
      <c r="G11" s="127"/>
      <c r="H11" s="127"/>
      <c r="J11" s="8" t="s">
        <v>283</v>
      </c>
      <c r="K11" s="8">
        <v>9</v>
      </c>
      <c r="L11" s="9">
        <v>3.5433070866141732E-2</v>
      </c>
    </row>
    <row r="12" spans="1:12" x14ac:dyDescent="0.35">
      <c r="A12" s="124"/>
      <c r="B12" s="24" t="s">
        <v>65</v>
      </c>
      <c r="C12" s="25">
        <v>19</v>
      </c>
      <c r="D12" s="26">
        <f t="shared" si="1"/>
        <v>0.6333333333333333</v>
      </c>
      <c r="E12" s="125"/>
      <c r="F12" s="126"/>
      <c r="G12" s="127"/>
      <c r="H12" s="127"/>
      <c r="J12" s="8" t="s">
        <v>284</v>
      </c>
      <c r="K12" s="8">
        <v>7</v>
      </c>
      <c r="L12" s="9">
        <v>2.7559055118110236E-2</v>
      </c>
    </row>
    <row r="13" spans="1:12" x14ac:dyDescent="0.35">
      <c r="A13" s="124"/>
      <c r="B13" s="24" t="s">
        <v>165</v>
      </c>
      <c r="C13" s="25">
        <v>1</v>
      </c>
      <c r="D13" s="26">
        <f t="shared" si="1"/>
        <v>3.3333333333333333E-2</v>
      </c>
      <c r="E13" s="125"/>
      <c r="F13" s="126"/>
      <c r="G13" s="127"/>
      <c r="H13" s="127"/>
      <c r="J13" s="8" t="s">
        <v>258</v>
      </c>
      <c r="K13" s="8">
        <v>7</v>
      </c>
      <c r="L13" s="9">
        <v>2.7559055118110236E-2</v>
      </c>
    </row>
    <row r="14" spans="1:12" x14ac:dyDescent="0.35">
      <c r="A14" s="124"/>
      <c r="B14" s="24" t="s">
        <v>66</v>
      </c>
      <c r="C14" s="25">
        <v>1</v>
      </c>
      <c r="D14" s="26">
        <f t="shared" si="1"/>
        <v>3.3333333333333333E-2</v>
      </c>
      <c r="E14" s="125"/>
      <c r="F14" s="126"/>
      <c r="G14" s="127"/>
      <c r="H14" s="127"/>
      <c r="J14" s="8" t="s">
        <v>86</v>
      </c>
      <c r="K14" s="8">
        <v>5</v>
      </c>
      <c r="L14" s="9">
        <v>1.968503937007874E-2</v>
      </c>
    </row>
    <row r="15" spans="1:12" x14ac:dyDescent="0.35">
      <c r="A15" s="124"/>
      <c r="B15" s="24" t="s">
        <v>167</v>
      </c>
      <c r="C15" s="25">
        <v>1</v>
      </c>
      <c r="D15" s="26">
        <f t="shared" si="1"/>
        <v>3.3333333333333333E-2</v>
      </c>
      <c r="E15" s="125"/>
      <c r="F15" s="126"/>
      <c r="G15" s="127"/>
      <c r="H15" s="127"/>
      <c r="J15" s="8" t="s">
        <v>266</v>
      </c>
      <c r="K15" s="8">
        <v>3</v>
      </c>
      <c r="L15" s="9">
        <v>1.1811023622047244E-2</v>
      </c>
    </row>
    <row r="16" spans="1:12" x14ac:dyDescent="0.35">
      <c r="A16" s="124"/>
      <c r="B16" s="24" t="s">
        <v>67</v>
      </c>
      <c r="C16" s="25">
        <v>1</v>
      </c>
      <c r="D16" s="26">
        <f t="shared" si="1"/>
        <v>3.3333333333333333E-2</v>
      </c>
      <c r="E16" s="125"/>
      <c r="F16" s="126"/>
      <c r="G16" s="127"/>
      <c r="H16" s="127"/>
      <c r="J16" s="8" t="s">
        <v>261</v>
      </c>
      <c r="K16" s="8">
        <v>2</v>
      </c>
      <c r="L16" s="9">
        <v>7.874015748031496E-3</v>
      </c>
    </row>
    <row r="17" spans="1:14" x14ac:dyDescent="0.35">
      <c r="A17" s="124"/>
      <c r="B17" s="24" t="s">
        <v>68</v>
      </c>
      <c r="C17" s="25">
        <v>2</v>
      </c>
      <c r="D17" s="26">
        <f t="shared" si="1"/>
        <v>6.6666666666666666E-2</v>
      </c>
      <c r="E17" s="125"/>
      <c r="F17" s="126"/>
      <c r="G17" s="127"/>
      <c r="H17" s="127"/>
      <c r="J17" s="8" t="s">
        <v>252</v>
      </c>
      <c r="K17" s="8">
        <v>2</v>
      </c>
      <c r="L17" s="9">
        <v>7.874015748031496E-3</v>
      </c>
    </row>
    <row r="18" spans="1:14" x14ac:dyDescent="0.35">
      <c r="A18" s="123" t="s">
        <v>251</v>
      </c>
      <c r="B18" s="23" t="s">
        <v>31</v>
      </c>
      <c r="C18" s="8">
        <v>8</v>
      </c>
      <c r="D18" s="9">
        <f>C18/$E$18</f>
        <v>0.11594202898550725</v>
      </c>
      <c r="E18" s="117">
        <v>69</v>
      </c>
      <c r="F18" s="118">
        <f>E18/SUM($E$4:$E$54)</f>
        <v>0.27165354330708663</v>
      </c>
      <c r="G18" s="115">
        <v>67008.666769230782</v>
      </c>
      <c r="H18" s="115">
        <f>G18*F18</f>
        <v>18203.141760145372</v>
      </c>
      <c r="J18" s="8" t="s">
        <v>264</v>
      </c>
      <c r="K18" s="8">
        <v>1</v>
      </c>
      <c r="L18" s="9">
        <v>3.937007874015748E-3</v>
      </c>
    </row>
    <row r="19" spans="1:14" x14ac:dyDescent="0.35">
      <c r="A19" s="123"/>
      <c r="B19" s="23" t="s">
        <v>145</v>
      </c>
      <c r="C19" s="8">
        <v>3</v>
      </c>
      <c r="D19" s="9">
        <f t="shared" ref="D19:D30" si="2">C19/$E$18</f>
        <v>4.3478260869565216E-2</v>
      </c>
      <c r="E19" s="117"/>
      <c r="F19" s="118"/>
      <c r="G19" s="115"/>
      <c r="H19" s="115"/>
      <c r="J19" s="8" t="s">
        <v>285</v>
      </c>
      <c r="K19" s="8">
        <v>1</v>
      </c>
      <c r="L19" s="9">
        <v>3.937007874015748E-3</v>
      </c>
    </row>
    <row r="20" spans="1:14" x14ac:dyDescent="0.35">
      <c r="A20" s="123"/>
      <c r="B20" s="23" t="s">
        <v>146</v>
      </c>
      <c r="C20" s="8">
        <v>3</v>
      </c>
      <c r="D20" s="9">
        <f t="shared" si="2"/>
        <v>4.3478260869565216E-2</v>
      </c>
      <c r="E20" s="117"/>
      <c r="F20" s="118"/>
      <c r="G20" s="115"/>
      <c r="H20" s="115"/>
      <c r="J20" s="8" t="s">
        <v>268</v>
      </c>
      <c r="K20" s="8">
        <v>1</v>
      </c>
      <c r="L20" s="9">
        <v>3.937007874015748E-3</v>
      </c>
    </row>
    <row r="21" spans="1:14" x14ac:dyDescent="0.35">
      <c r="A21" s="123"/>
      <c r="B21" s="23" t="s">
        <v>147</v>
      </c>
      <c r="C21" s="8">
        <v>3</v>
      </c>
      <c r="D21" s="9">
        <f t="shared" si="2"/>
        <v>4.3478260869565216E-2</v>
      </c>
      <c r="E21" s="117"/>
      <c r="F21" s="118"/>
      <c r="G21" s="115"/>
      <c r="H21" s="115"/>
    </row>
    <row r="22" spans="1:14" ht="67.900000000000006" customHeight="1" x14ac:dyDescent="0.35">
      <c r="A22" s="123"/>
      <c r="B22" s="23" t="s">
        <v>149</v>
      </c>
      <c r="C22" s="8">
        <v>5</v>
      </c>
      <c r="D22" s="9">
        <f t="shared" si="2"/>
        <v>7.2463768115942032E-2</v>
      </c>
      <c r="E22" s="117"/>
      <c r="F22" s="118"/>
      <c r="G22" s="115"/>
      <c r="H22" s="115"/>
      <c r="J22" s="119" t="s">
        <v>398</v>
      </c>
      <c r="K22" s="119"/>
      <c r="L22" s="119"/>
      <c r="M22" s="119"/>
      <c r="N22" s="119"/>
    </row>
    <row r="23" spans="1:14" x14ac:dyDescent="0.35">
      <c r="A23" s="123"/>
      <c r="B23" s="23" t="s">
        <v>151</v>
      </c>
      <c r="C23" s="8">
        <v>2</v>
      </c>
      <c r="D23" s="9">
        <f t="shared" si="2"/>
        <v>2.8985507246376812E-2</v>
      </c>
      <c r="E23" s="117"/>
      <c r="F23" s="118"/>
      <c r="G23" s="115"/>
      <c r="H23" s="115"/>
      <c r="J23" s="6" t="s">
        <v>367</v>
      </c>
      <c r="K23" s="6" t="s">
        <v>250</v>
      </c>
      <c r="L23" s="6" t="s">
        <v>280</v>
      </c>
      <c r="M23" s="4" t="s">
        <v>278</v>
      </c>
      <c r="N23" s="4" t="s">
        <v>279</v>
      </c>
    </row>
    <row r="24" spans="1:14" x14ac:dyDescent="0.35">
      <c r="A24" s="123"/>
      <c r="B24" s="23" t="s">
        <v>152</v>
      </c>
      <c r="C24" s="8">
        <v>2</v>
      </c>
      <c r="D24" s="9">
        <f t="shared" si="2"/>
        <v>2.8985507246376812E-2</v>
      </c>
      <c r="E24" s="117"/>
      <c r="F24" s="118"/>
      <c r="G24" s="115"/>
      <c r="H24" s="115"/>
      <c r="J24" s="7" t="s">
        <v>350</v>
      </c>
      <c r="K24" s="8">
        <v>36</v>
      </c>
      <c r="L24" s="9">
        <v>0.14173228346456693</v>
      </c>
      <c r="M24" s="10">
        <v>119816.46852941178</v>
      </c>
      <c r="N24" s="10">
        <f t="shared" ref="N24:N42" si="3">M24*L24</f>
        <v>16981.861681333954</v>
      </c>
    </row>
    <row r="25" spans="1:14" x14ac:dyDescent="0.35">
      <c r="A25" s="123"/>
      <c r="B25" s="23" t="s">
        <v>154</v>
      </c>
      <c r="C25" s="8">
        <v>4</v>
      </c>
      <c r="D25" s="9">
        <f t="shared" si="2"/>
        <v>5.7971014492753624E-2</v>
      </c>
      <c r="E25" s="117"/>
      <c r="F25" s="118"/>
      <c r="G25" s="115"/>
      <c r="H25" s="115"/>
      <c r="J25" s="7" t="s">
        <v>359</v>
      </c>
      <c r="K25" s="8">
        <v>29</v>
      </c>
      <c r="L25" s="9">
        <v>0.1141732283464567</v>
      </c>
      <c r="M25" s="10">
        <v>43860.838620689654</v>
      </c>
      <c r="N25" s="10">
        <f t="shared" si="3"/>
        <v>5007.7335433070866</v>
      </c>
    </row>
    <row r="26" spans="1:14" x14ac:dyDescent="0.35">
      <c r="A26" s="123"/>
      <c r="B26" s="23" t="s">
        <v>155</v>
      </c>
      <c r="C26" s="8">
        <v>28</v>
      </c>
      <c r="D26" s="9">
        <f t="shared" si="2"/>
        <v>0.40579710144927539</v>
      </c>
      <c r="E26" s="117"/>
      <c r="F26" s="118"/>
      <c r="G26" s="115"/>
      <c r="H26" s="115"/>
      <c r="J26" s="7" t="s">
        <v>353</v>
      </c>
      <c r="K26" s="8">
        <v>26</v>
      </c>
      <c r="L26" s="9">
        <v>0.10236220472440945</v>
      </c>
      <c r="M26" s="10">
        <v>35973.657692307679</v>
      </c>
      <c r="N26" s="10">
        <f t="shared" si="3"/>
        <v>3682.3429133858253</v>
      </c>
    </row>
    <row r="27" spans="1:14" x14ac:dyDescent="0.35">
      <c r="A27" s="123"/>
      <c r="B27" s="23" t="s">
        <v>156</v>
      </c>
      <c r="C27" s="8">
        <v>5</v>
      </c>
      <c r="D27" s="9">
        <f t="shared" si="2"/>
        <v>7.2463768115942032E-2</v>
      </c>
      <c r="E27" s="117"/>
      <c r="F27" s="118"/>
      <c r="G27" s="115"/>
      <c r="H27" s="115"/>
      <c r="J27" s="7" t="s">
        <v>304</v>
      </c>
      <c r="K27" s="8">
        <v>22</v>
      </c>
      <c r="L27" s="9">
        <v>8.6614173228346455E-2</v>
      </c>
      <c r="M27" s="10">
        <v>41610.655714285713</v>
      </c>
      <c r="N27" s="10">
        <f t="shared" si="3"/>
        <v>3604.0725421822272</v>
      </c>
    </row>
    <row r="28" spans="1:14" x14ac:dyDescent="0.35">
      <c r="A28" s="123"/>
      <c r="B28" s="23" t="s">
        <v>157</v>
      </c>
      <c r="C28" s="8">
        <v>1</v>
      </c>
      <c r="D28" s="9">
        <f t="shared" si="2"/>
        <v>1.4492753623188406E-2</v>
      </c>
      <c r="E28" s="117"/>
      <c r="F28" s="118"/>
      <c r="G28" s="115"/>
      <c r="H28" s="115"/>
      <c r="J28" s="7" t="s">
        <v>352</v>
      </c>
      <c r="K28" s="8">
        <v>20</v>
      </c>
      <c r="L28" s="9">
        <v>7.874015748031496E-2</v>
      </c>
      <c r="M28" s="10">
        <v>-115143.55263157895</v>
      </c>
      <c r="N28" s="10">
        <f t="shared" si="3"/>
        <v>-9066.4214670534602</v>
      </c>
    </row>
    <row r="29" spans="1:14" x14ac:dyDescent="0.35">
      <c r="A29" s="123"/>
      <c r="B29" s="23" t="s">
        <v>34</v>
      </c>
      <c r="C29" s="8">
        <v>2</v>
      </c>
      <c r="D29" s="9">
        <f t="shared" si="2"/>
        <v>2.8985507246376812E-2</v>
      </c>
      <c r="E29" s="117"/>
      <c r="F29" s="118"/>
      <c r="G29" s="115"/>
      <c r="H29" s="115"/>
      <c r="J29" s="7" t="s">
        <v>358</v>
      </c>
      <c r="K29" s="8">
        <v>19</v>
      </c>
      <c r="L29" s="9">
        <v>7.4803149606299218E-2</v>
      </c>
      <c r="M29" s="10">
        <v>64977.043684210534</v>
      </c>
      <c r="N29" s="10">
        <f t="shared" si="3"/>
        <v>4860.4875196850408</v>
      </c>
    </row>
    <row r="30" spans="1:14" x14ac:dyDescent="0.35">
      <c r="A30" s="123"/>
      <c r="B30" s="23" t="s">
        <v>158</v>
      </c>
      <c r="C30" s="8">
        <v>3</v>
      </c>
      <c r="D30" s="9">
        <f t="shared" si="2"/>
        <v>4.3478260869565216E-2</v>
      </c>
      <c r="E30" s="117"/>
      <c r="F30" s="118"/>
      <c r="G30" s="115"/>
      <c r="H30" s="115"/>
      <c r="J30" s="7" t="s">
        <v>354</v>
      </c>
      <c r="K30" s="8">
        <v>18</v>
      </c>
      <c r="L30" s="9">
        <v>7.0866141732283464E-2</v>
      </c>
      <c r="M30" s="10">
        <v>32601.759999999998</v>
      </c>
      <c r="N30" s="10">
        <f t="shared" si="3"/>
        <v>2310.3609448818897</v>
      </c>
    </row>
    <row r="31" spans="1:14" x14ac:dyDescent="0.35">
      <c r="A31" s="124" t="s">
        <v>263</v>
      </c>
      <c r="B31" s="24" t="s">
        <v>100</v>
      </c>
      <c r="C31" s="25">
        <v>1</v>
      </c>
      <c r="D31" s="26">
        <f>C31/$E$31</f>
        <v>7.1428571428571425E-2</v>
      </c>
      <c r="E31" s="125">
        <v>14</v>
      </c>
      <c r="F31" s="126">
        <f>E31/SUM($E$4:$E$54)</f>
        <v>5.5118110236220472E-2</v>
      </c>
      <c r="G31" s="127">
        <v>41633.19</v>
      </c>
      <c r="H31" s="127">
        <f>G31*F31</f>
        <v>2294.7427559055118</v>
      </c>
      <c r="J31" s="7" t="s">
        <v>27</v>
      </c>
      <c r="K31" s="8">
        <v>18</v>
      </c>
      <c r="L31" s="9">
        <v>7.0866141732283464E-2</v>
      </c>
      <c r="M31" s="10">
        <v>397953.28666666674</v>
      </c>
      <c r="N31" s="10">
        <f t="shared" si="3"/>
        <v>28201.414015748036</v>
      </c>
    </row>
    <row r="32" spans="1:14" x14ac:dyDescent="0.35">
      <c r="A32" s="124"/>
      <c r="B32" s="24" t="s">
        <v>175</v>
      </c>
      <c r="C32" s="25">
        <v>1</v>
      </c>
      <c r="D32" s="26">
        <f t="shared" ref="D32:D36" si="4">C32/$E$31</f>
        <v>7.1428571428571425E-2</v>
      </c>
      <c r="E32" s="125"/>
      <c r="F32" s="126"/>
      <c r="G32" s="127"/>
      <c r="H32" s="127"/>
      <c r="J32" s="7" t="s">
        <v>379</v>
      </c>
      <c r="K32" s="8">
        <v>17</v>
      </c>
      <c r="L32" s="9">
        <v>6.6929133858267723E-2</v>
      </c>
      <c r="M32" s="10">
        <v>1032407.926470588</v>
      </c>
      <c r="N32" s="10">
        <f t="shared" si="3"/>
        <v>69098.168307086598</v>
      </c>
    </row>
    <row r="33" spans="1:14" x14ac:dyDescent="0.35">
      <c r="A33" s="124"/>
      <c r="B33" s="24" t="s">
        <v>176</v>
      </c>
      <c r="C33" s="25">
        <v>1</v>
      </c>
      <c r="D33" s="26">
        <f t="shared" si="4"/>
        <v>7.1428571428571425E-2</v>
      </c>
      <c r="E33" s="125"/>
      <c r="F33" s="126"/>
      <c r="G33" s="127"/>
      <c r="H33" s="127"/>
      <c r="J33" s="7" t="s">
        <v>711</v>
      </c>
      <c r="K33" s="8">
        <v>13</v>
      </c>
      <c r="L33" s="9">
        <v>5.1181102362204724E-2</v>
      </c>
      <c r="M33" s="10">
        <v>28628.024615384616</v>
      </c>
      <c r="N33" s="10">
        <f t="shared" si="3"/>
        <v>1465.2138582677167</v>
      </c>
    </row>
    <row r="34" spans="1:14" x14ac:dyDescent="0.35">
      <c r="A34" s="124"/>
      <c r="B34" s="24" t="s">
        <v>104</v>
      </c>
      <c r="C34" s="25">
        <v>7</v>
      </c>
      <c r="D34" s="26">
        <f t="shared" si="4"/>
        <v>0.5</v>
      </c>
      <c r="E34" s="125"/>
      <c r="F34" s="126"/>
      <c r="G34" s="127"/>
      <c r="H34" s="127"/>
      <c r="J34" s="7" t="s">
        <v>302</v>
      </c>
      <c r="K34" s="8">
        <v>10</v>
      </c>
      <c r="L34" s="9">
        <v>3.937007874015748E-2</v>
      </c>
      <c r="M34" s="10">
        <v>33126.463000000003</v>
      </c>
      <c r="N34" s="10">
        <f t="shared" si="3"/>
        <v>1304.1914566929136</v>
      </c>
    </row>
    <row r="35" spans="1:14" x14ac:dyDescent="0.35">
      <c r="A35" s="124"/>
      <c r="B35" s="24" t="s">
        <v>105</v>
      </c>
      <c r="C35" s="25">
        <v>3</v>
      </c>
      <c r="D35" s="26">
        <f t="shared" si="4"/>
        <v>0.21428571428571427</v>
      </c>
      <c r="E35" s="125"/>
      <c r="F35" s="126"/>
      <c r="G35" s="127"/>
      <c r="H35" s="127"/>
      <c r="J35" s="7" t="s">
        <v>357</v>
      </c>
      <c r="K35" s="8">
        <v>7</v>
      </c>
      <c r="L35" s="9">
        <v>2.7559055118110236E-2</v>
      </c>
      <c r="M35" s="10">
        <v>4455.0600000000004</v>
      </c>
      <c r="N35" s="10">
        <f t="shared" si="3"/>
        <v>122.7772440944882</v>
      </c>
    </row>
    <row r="36" spans="1:14" x14ac:dyDescent="0.35">
      <c r="A36" s="124"/>
      <c r="B36" s="24" t="s">
        <v>177</v>
      </c>
      <c r="C36" s="25">
        <v>1</v>
      </c>
      <c r="D36" s="26">
        <f t="shared" si="4"/>
        <v>7.1428571428571425E-2</v>
      </c>
      <c r="E36" s="125"/>
      <c r="F36" s="126"/>
      <c r="G36" s="127"/>
      <c r="H36" s="127"/>
      <c r="J36" s="7" t="s">
        <v>355</v>
      </c>
      <c r="K36" s="8">
        <v>4</v>
      </c>
      <c r="L36" s="9">
        <v>1.5748031496062992E-2</v>
      </c>
      <c r="M36" s="10">
        <v>5482.4933333333329</v>
      </c>
      <c r="N36" s="10">
        <f t="shared" si="3"/>
        <v>86.338477690288713</v>
      </c>
    </row>
    <row r="37" spans="1:14" x14ac:dyDescent="0.35">
      <c r="A37" s="23" t="s">
        <v>284</v>
      </c>
      <c r="B37" s="23" t="s">
        <v>208</v>
      </c>
      <c r="C37" s="8">
        <v>7</v>
      </c>
      <c r="D37" s="9">
        <f>C37/$E$37</f>
        <v>1</v>
      </c>
      <c r="E37" s="8">
        <v>7</v>
      </c>
      <c r="F37" s="9">
        <f>E37/SUM($E$4:$E$54)</f>
        <v>2.7559055118110236E-2</v>
      </c>
      <c r="G37" s="10">
        <v>24310.658571428572</v>
      </c>
      <c r="H37" s="10">
        <f>G37*F37</f>
        <v>669.97877952755903</v>
      </c>
      <c r="J37" s="7" t="s">
        <v>266</v>
      </c>
      <c r="K37" s="8">
        <v>3</v>
      </c>
      <c r="L37" s="9">
        <v>1.1811023622047244E-2</v>
      </c>
      <c r="M37" s="10">
        <v>496998.31666666665</v>
      </c>
      <c r="N37" s="10">
        <f t="shared" si="3"/>
        <v>5870.0588582677165</v>
      </c>
    </row>
    <row r="38" spans="1:14" x14ac:dyDescent="0.35">
      <c r="A38" s="124" t="s">
        <v>261</v>
      </c>
      <c r="B38" s="24" t="s">
        <v>220</v>
      </c>
      <c r="C38" s="25">
        <v>1</v>
      </c>
      <c r="D38" s="26">
        <f>C38/$E$38</f>
        <v>0.5</v>
      </c>
      <c r="E38" s="125">
        <v>2</v>
      </c>
      <c r="F38" s="126">
        <f>E38/SUM($E$4:$E$54)</f>
        <v>7.874015748031496E-3</v>
      </c>
      <c r="G38" s="127">
        <v>363976.375</v>
      </c>
      <c r="H38" s="127">
        <f>G38*F38</f>
        <v>2865.9557086614172</v>
      </c>
      <c r="J38" s="7" t="s">
        <v>356</v>
      </c>
      <c r="K38" s="8">
        <v>3</v>
      </c>
      <c r="L38" s="9">
        <v>1.1811023622047244E-2</v>
      </c>
      <c r="M38" s="10">
        <v>-156475</v>
      </c>
      <c r="N38" s="10">
        <f t="shared" si="3"/>
        <v>-1848.1299212598426</v>
      </c>
    </row>
    <row r="39" spans="1:14" x14ac:dyDescent="0.35">
      <c r="A39" s="124"/>
      <c r="B39" s="24" t="s">
        <v>222</v>
      </c>
      <c r="C39" s="25">
        <v>1</v>
      </c>
      <c r="D39" s="26">
        <f>C39/$E$38</f>
        <v>0.5</v>
      </c>
      <c r="E39" s="125"/>
      <c r="F39" s="126"/>
      <c r="G39" s="127"/>
      <c r="H39" s="127"/>
      <c r="J39" s="7" t="s">
        <v>360</v>
      </c>
      <c r="K39" s="8">
        <v>3</v>
      </c>
      <c r="L39" s="9">
        <v>1.1811023622047244E-2</v>
      </c>
      <c r="M39" s="10">
        <v>9675</v>
      </c>
      <c r="N39" s="10">
        <f t="shared" si="3"/>
        <v>114.27165354330708</v>
      </c>
    </row>
    <row r="40" spans="1:14" x14ac:dyDescent="0.35">
      <c r="A40" s="23" t="s">
        <v>86</v>
      </c>
      <c r="B40" s="23" t="s">
        <v>203</v>
      </c>
      <c r="C40" s="8">
        <v>5</v>
      </c>
      <c r="D40" s="9">
        <f>C40/$E$40</f>
        <v>1</v>
      </c>
      <c r="E40" s="8">
        <v>5</v>
      </c>
      <c r="F40" s="9">
        <f>E40/SUM($E$4:$E$54)</f>
        <v>1.968503937007874E-2</v>
      </c>
      <c r="G40" s="10">
        <v>52984.46</v>
      </c>
      <c r="H40" s="10">
        <f>G40*F40</f>
        <v>1043.0011811023621</v>
      </c>
      <c r="J40" s="7" t="s">
        <v>370</v>
      </c>
      <c r="K40" s="8">
        <v>3</v>
      </c>
      <c r="L40" s="9">
        <v>1.1811023622047244E-2</v>
      </c>
      <c r="M40" s="10">
        <v>10</v>
      </c>
      <c r="N40" s="10">
        <f t="shared" si="3"/>
        <v>0.11811023622047244</v>
      </c>
    </row>
    <row r="41" spans="1:14" x14ac:dyDescent="0.35">
      <c r="A41" s="24" t="s">
        <v>252</v>
      </c>
      <c r="B41" s="24" t="s">
        <v>37</v>
      </c>
      <c r="C41" s="25">
        <v>2</v>
      </c>
      <c r="D41" s="26">
        <f>C41/$E$41</f>
        <v>1</v>
      </c>
      <c r="E41" s="25">
        <v>2</v>
      </c>
      <c r="F41" s="26">
        <f>E41/SUM($E$4:$E$54)</f>
        <v>7.874015748031496E-3</v>
      </c>
      <c r="G41" s="27">
        <v>340905</v>
      </c>
      <c r="H41" s="27">
        <f>G41*F41</f>
        <v>2684.2913385826773</v>
      </c>
      <c r="J41" s="7" t="s">
        <v>22</v>
      </c>
      <c r="K41" s="8">
        <v>2</v>
      </c>
      <c r="L41" s="9">
        <v>7.874015748031496E-3</v>
      </c>
      <c r="M41" s="10">
        <v>796851.48</v>
      </c>
      <c r="N41" s="10">
        <f t="shared" si="3"/>
        <v>6274.4211023622047</v>
      </c>
    </row>
    <row r="42" spans="1:14" x14ac:dyDescent="0.35">
      <c r="A42" s="123" t="s">
        <v>259</v>
      </c>
      <c r="B42" s="23" t="s">
        <v>179</v>
      </c>
      <c r="C42" s="8">
        <v>1</v>
      </c>
      <c r="D42" s="9">
        <f>C42/$E$42</f>
        <v>3.125E-2</v>
      </c>
      <c r="E42" s="117">
        <v>32</v>
      </c>
      <c r="F42" s="118">
        <f>E42/SUM($E$4:$E$54)</f>
        <v>0.12598425196850394</v>
      </c>
      <c r="G42" s="115">
        <v>85994.891562500008</v>
      </c>
      <c r="H42" s="115">
        <f>G42*F42</f>
        <v>10834.002086614175</v>
      </c>
      <c r="J42" s="7" t="s">
        <v>369</v>
      </c>
      <c r="K42" s="8">
        <v>1</v>
      </c>
      <c r="L42" s="9">
        <v>3.937007874015748E-3</v>
      </c>
      <c r="M42" s="10">
        <v>40124.43</v>
      </c>
      <c r="N42" s="10">
        <f t="shared" si="3"/>
        <v>157.97019685039371</v>
      </c>
    </row>
    <row r="43" spans="1:14" x14ac:dyDescent="0.35">
      <c r="A43" s="123"/>
      <c r="B43" s="23" t="s">
        <v>81</v>
      </c>
      <c r="C43" s="8">
        <v>28</v>
      </c>
      <c r="D43" s="9">
        <f t="shared" ref="D43:D44" si="5">C43/$E$42</f>
        <v>0.875</v>
      </c>
      <c r="E43" s="117"/>
      <c r="F43" s="118"/>
      <c r="G43" s="115"/>
      <c r="H43" s="115"/>
    </row>
    <row r="44" spans="1:14" x14ac:dyDescent="0.35">
      <c r="A44" s="123"/>
      <c r="B44" s="23" t="s">
        <v>82</v>
      </c>
      <c r="C44" s="8">
        <v>3</v>
      </c>
      <c r="D44" s="9">
        <f t="shared" si="5"/>
        <v>9.375E-2</v>
      </c>
      <c r="E44" s="117"/>
      <c r="F44" s="118"/>
      <c r="G44" s="115"/>
      <c r="H44" s="115"/>
    </row>
    <row r="45" spans="1:14" x14ac:dyDescent="0.35">
      <c r="A45" s="24" t="s">
        <v>264</v>
      </c>
      <c r="B45" s="24" t="s">
        <v>108</v>
      </c>
      <c r="C45" s="25">
        <v>1</v>
      </c>
      <c r="D45" s="26">
        <f>C45/$E$45</f>
        <v>1</v>
      </c>
      <c r="E45" s="25">
        <v>1</v>
      </c>
      <c r="F45" s="26">
        <f>E45/SUM($E$4:$E$54)</f>
        <v>3.937007874015748E-3</v>
      </c>
      <c r="G45" s="27">
        <v>0</v>
      </c>
      <c r="H45" s="27">
        <f>G45*F45</f>
        <v>0</v>
      </c>
    </row>
    <row r="46" spans="1:14" x14ac:dyDescent="0.35">
      <c r="A46" s="23" t="s">
        <v>258</v>
      </c>
      <c r="B46" s="23" t="s">
        <v>78</v>
      </c>
      <c r="C46" s="8">
        <v>7</v>
      </c>
      <c r="D46" s="9">
        <f>C46/$E$46</f>
        <v>1</v>
      </c>
      <c r="E46" s="8">
        <v>7</v>
      </c>
      <c r="F46" s="9">
        <f>E46/SUM($E$4:$E$54)</f>
        <v>2.7559055118110236E-2</v>
      </c>
      <c r="G46" s="10">
        <v>42956.377142857142</v>
      </c>
      <c r="H46" s="10">
        <f>G46*F46</f>
        <v>1183.8371653543306</v>
      </c>
    </row>
    <row r="47" spans="1:14" x14ac:dyDescent="0.35">
      <c r="A47" s="124" t="s">
        <v>282</v>
      </c>
      <c r="B47" s="24" t="s">
        <v>184</v>
      </c>
      <c r="C47" s="25">
        <v>1</v>
      </c>
      <c r="D47" s="26">
        <f>C47/$E$47</f>
        <v>0.04</v>
      </c>
      <c r="E47" s="125">
        <v>25</v>
      </c>
      <c r="F47" s="126">
        <f>E47/SUM($E$4:$E$54)</f>
        <v>9.8425196850393706E-2</v>
      </c>
      <c r="G47" s="127">
        <v>69669.330416666679</v>
      </c>
      <c r="H47" s="127">
        <f>G47*F47</f>
        <v>6857.2175606955398</v>
      </c>
    </row>
    <row r="48" spans="1:14" x14ac:dyDescent="0.35">
      <c r="A48" s="124"/>
      <c r="B48" s="24" t="s">
        <v>185</v>
      </c>
      <c r="C48" s="25">
        <v>20</v>
      </c>
      <c r="D48" s="26">
        <f t="shared" ref="D48:D49" si="6">C48/$E$47</f>
        <v>0.8</v>
      </c>
      <c r="E48" s="125"/>
      <c r="F48" s="126"/>
      <c r="G48" s="127"/>
      <c r="H48" s="127"/>
    </row>
    <row r="49" spans="1:8" x14ac:dyDescent="0.35">
      <c r="A49" s="124"/>
      <c r="B49" s="24" t="s">
        <v>187</v>
      </c>
      <c r="C49" s="25">
        <v>4</v>
      </c>
      <c r="D49" s="26">
        <f t="shared" si="6"/>
        <v>0.16</v>
      </c>
      <c r="E49" s="125"/>
      <c r="F49" s="126"/>
      <c r="G49" s="127"/>
      <c r="H49" s="127"/>
    </row>
    <row r="50" spans="1:8" x14ac:dyDescent="0.35">
      <c r="A50" s="23" t="s">
        <v>285</v>
      </c>
      <c r="B50" s="23" t="s">
        <v>50</v>
      </c>
      <c r="C50" s="8">
        <v>1</v>
      </c>
      <c r="D50" s="9">
        <f>C50/$E$50</f>
        <v>1</v>
      </c>
      <c r="E50" s="8">
        <v>1</v>
      </c>
      <c r="F50" s="9">
        <f>E50/SUM($E$4:$E$54)</f>
        <v>3.937007874015748E-3</v>
      </c>
      <c r="G50" s="10">
        <v>10</v>
      </c>
      <c r="H50" s="10">
        <f>G50*F50</f>
        <v>3.937007874015748E-2</v>
      </c>
    </row>
    <row r="51" spans="1:8" x14ac:dyDescent="0.35">
      <c r="A51" s="124" t="s">
        <v>281</v>
      </c>
      <c r="B51" s="24" t="s">
        <v>169</v>
      </c>
      <c r="C51" s="25">
        <v>17</v>
      </c>
      <c r="D51" s="26">
        <f>C51/$E$51</f>
        <v>0.65384615384615385</v>
      </c>
      <c r="E51" s="125">
        <v>26</v>
      </c>
      <c r="F51" s="126">
        <f>E51/SUM($E$4:$E$54)</f>
        <v>0.10236220472440945</v>
      </c>
      <c r="G51" s="127">
        <v>611870.64076923078</v>
      </c>
      <c r="H51" s="127">
        <f>G51*F51</f>
        <v>62632.427795275595</v>
      </c>
    </row>
    <row r="52" spans="1:8" x14ac:dyDescent="0.35">
      <c r="A52" s="124"/>
      <c r="B52" s="24" t="s">
        <v>170</v>
      </c>
      <c r="C52" s="25">
        <v>3</v>
      </c>
      <c r="D52" s="26">
        <f t="shared" ref="D52:D53" si="7">C52/$E$51</f>
        <v>0.11538461538461539</v>
      </c>
      <c r="E52" s="125"/>
      <c r="F52" s="126"/>
      <c r="G52" s="127"/>
      <c r="H52" s="127"/>
    </row>
    <row r="53" spans="1:8" x14ac:dyDescent="0.35">
      <c r="A53" s="124"/>
      <c r="B53" s="24" t="s">
        <v>171</v>
      </c>
      <c r="C53" s="25">
        <v>6</v>
      </c>
      <c r="D53" s="26">
        <f t="shared" si="7"/>
        <v>0.23076923076923078</v>
      </c>
      <c r="E53" s="125"/>
      <c r="F53" s="126"/>
      <c r="G53" s="127"/>
      <c r="H53" s="127"/>
    </row>
    <row r="54" spans="1:8" x14ac:dyDescent="0.35">
      <c r="A54" s="23" t="s">
        <v>268</v>
      </c>
      <c r="B54" s="23" t="s">
        <v>230</v>
      </c>
      <c r="C54" s="8">
        <v>1</v>
      </c>
      <c r="D54" s="9">
        <f>C54/$E$54</f>
        <v>1</v>
      </c>
      <c r="E54" s="8">
        <v>1</v>
      </c>
      <c r="F54" s="9">
        <f>E54/SUM($E$4:$E$54)</f>
        <v>3.937007874015748E-3</v>
      </c>
      <c r="G54" s="10">
        <v>1585.23</v>
      </c>
      <c r="H54" s="10">
        <f>G54*F54</f>
        <v>6.2410629921259844</v>
      </c>
    </row>
  </sheetData>
  <mergeCells count="43">
    <mergeCell ref="A2:H2"/>
    <mergeCell ref="J2:L2"/>
    <mergeCell ref="A4:A6"/>
    <mergeCell ref="E4:E6"/>
    <mergeCell ref="F4:F6"/>
    <mergeCell ref="G4:G6"/>
    <mergeCell ref="H4:H6"/>
    <mergeCell ref="A9:A17"/>
    <mergeCell ref="E9:E17"/>
    <mergeCell ref="F9:F17"/>
    <mergeCell ref="G9:G17"/>
    <mergeCell ref="H9:H17"/>
    <mergeCell ref="J22:N22"/>
    <mergeCell ref="A31:A36"/>
    <mergeCell ref="E31:E36"/>
    <mergeCell ref="F31:F36"/>
    <mergeCell ref="G31:G36"/>
    <mergeCell ref="H31:H36"/>
    <mergeCell ref="A18:A30"/>
    <mergeCell ref="E18:E30"/>
    <mergeCell ref="F18:F30"/>
    <mergeCell ref="G18:G30"/>
    <mergeCell ref="H18:H30"/>
    <mergeCell ref="A42:A44"/>
    <mergeCell ref="E42:E44"/>
    <mergeCell ref="F42:F44"/>
    <mergeCell ref="G42:G44"/>
    <mergeCell ref="H42:H44"/>
    <mergeCell ref="A38:A39"/>
    <mergeCell ref="E38:E39"/>
    <mergeCell ref="F38:F39"/>
    <mergeCell ref="G38:G39"/>
    <mergeCell ref="H38:H39"/>
    <mergeCell ref="A51:A53"/>
    <mergeCell ref="E51:E53"/>
    <mergeCell ref="F51:F53"/>
    <mergeCell ref="G51:G53"/>
    <mergeCell ref="H51:H53"/>
    <mergeCell ref="A47:A49"/>
    <mergeCell ref="E47:E49"/>
    <mergeCell ref="F47:F49"/>
    <mergeCell ref="G47:G49"/>
    <mergeCell ref="H47:H49"/>
  </mergeCells>
  <conditionalFormatting sqref="D4:D54">
    <cfRule type="colorScale" priority="6">
      <colorScale>
        <cfvo type="min"/>
        <cfvo type="max"/>
        <color rgb="FFFCFCFF"/>
        <color rgb="FFF8696B"/>
      </colorScale>
    </cfRule>
  </conditionalFormatting>
  <conditionalFormatting sqref="F50:F51 F54 F45:F47 F40:F42 F37:F38 F31 F18 F7:F9 F4">
    <cfRule type="colorScale" priority="9">
      <colorScale>
        <cfvo type="min"/>
        <cfvo type="max"/>
        <color rgb="FFFCFCFF"/>
        <color rgb="FFF8696B"/>
      </colorScale>
    </cfRule>
  </conditionalFormatting>
  <conditionalFormatting sqref="G50:G51 G54 G45:G47 G40:G42 G37:G38 G31 G18 G7:G9 G4">
    <cfRule type="colorScale" priority="8">
      <colorScale>
        <cfvo type="min"/>
        <cfvo type="max"/>
        <color rgb="FFFCFCFF"/>
        <color rgb="FFF8696B"/>
      </colorScale>
    </cfRule>
  </conditionalFormatting>
  <conditionalFormatting sqref="H50:H51 H54 H45:H47 H40:H42 H37:H38 H31 H18 H7:H9 H4">
    <cfRule type="colorScale" priority="7">
      <colorScale>
        <cfvo type="min"/>
        <cfvo type="max"/>
        <color rgb="FFFCFCFF"/>
        <color rgb="FFF8696B"/>
      </colorScale>
    </cfRule>
  </conditionalFormatting>
  <conditionalFormatting sqref="L4:L20">
    <cfRule type="colorScale" priority="5">
      <colorScale>
        <cfvo type="min"/>
        <cfvo type="max"/>
        <color rgb="FFFCFCFF"/>
        <color rgb="FFF8696B"/>
      </colorScale>
    </cfRule>
  </conditionalFormatting>
  <conditionalFormatting sqref="L24:L42">
    <cfRule type="colorScale" priority="2">
      <colorScale>
        <cfvo type="min"/>
        <cfvo type="max"/>
        <color rgb="FFFCFCFF"/>
        <color rgb="FFF8696B"/>
      </colorScale>
    </cfRule>
  </conditionalFormatting>
  <conditionalFormatting sqref="M24:M42">
    <cfRule type="colorScale" priority="3">
      <colorScale>
        <cfvo type="min"/>
        <cfvo type="max"/>
        <color rgb="FFFCFCFF"/>
        <color rgb="FFF8696B"/>
      </colorScale>
    </cfRule>
  </conditionalFormatting>
  <conditionalFormatting sqref="N24:N42">
    <cfRule type="colorScale" priority="4">
      <colorScale>
        <cfvo type="min"/>
        <cfvo type="max"/>
        <color rgb="FFFCFCFF"/>
        <color rgb="FFF8696B"/>
      </colorScale>
    </cfRule>
  </conditionalFormatting>
  <hyperlinks>
    <hyperlink ref="A1" location="'0. Cover'!A1" display="Return to Cover Pag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29"/>
  <sheetViews>
    <sheetView topLeftCell="C1" workbookViewId="0">
      <selection activeCell="K23" sqref="K23"/>
    </sheetView>
  </sheetViews>
  <sheetFormatPr defaultRowHeight="14.5" x14ac:dyDescent="0.35"/>
  <cols>
    <col min="1" max="1" width="69.1796875" customWidth="1"/>
    <col min="2" max="2" width="61.81640625" customWidth="1"/>
    <col min="3" max="3" width="15.81640625" customWidth="1"/>
    <col min="4" max="4" width="10.81640625" style="36" customWidth="1"/>
    <col min="5" max="5" width="5.26953125" customWidth="1"/>
    <col min="6" max="6" width="7.1796875" style="36" customWidth="1"/>
    <col min="7" max="7" width="22" customWidth="1"/>
    <col min="8" max="8" width="22.7265625" customWidth="1"/>
    <col min="9" max="9" width="28.26953125" customWidth="1"/>
    <col min="10" max="10" width="29" customWidth="1"/>
    <col min="13" max="13" width="69.1796875" customWidth="1"/>
    <col min="14" max="14" width="26" customWidth="1"/>
    <col min="15" max="15" width="7.1796875" customWidth="1"/>
  </cols>
  <sheetData>
    <row r="1" spans="1:15" ht="43.15" customHeight="1" x14ac:dyDescent="0.65">
      <c r="A1" s="78" t="s">
        <v>28</v>
      </c>
      <c r="B1" s="79"/>
    </row>
    <row r="2" spans="1:15" ht="54.65" customHeight="1" x14ac:dyDescent="0.35">
      <c r="A2" s="119" t="s">
        <v>399</v>
      </c>
      <c r="B2" s="119"/>
      <c r="C2" s="119"/>
      <c r="D2" s="119"/>
      <c r="E2" s="119"/>
      <c r="F2" s="119"/>
      <c r="G2" s="119"/>
      <c r="H2" s="119"/>
      <c r="I2" s="119"/>
      <c r="J2" s="119"/>
      <c r="M2" s="119" t="s">
        <v>400</v>
      </c>
      <c r="N2" s="119"/>
      <c r="O2" s="119"/>
    </row>
    <row r="3" spans="1:15" x14ac:dyDescent="0.35">
      <c r="A3" s="3" t="s">
        <v>240</v>
      </c>
      <c r="B3" s="3" t="s">
        <v>348</v>
      </c>
      <c r="C3" s="3" t="s">
        <v>242</v>
      </c>
      <c r="D3" s="33" t="s">
        <v>374</v>
      </c>
      <c r="E3" s="3" t="s">
        <v>244</v>
      </c>
      <c r="F3" s="33" t="s">
        <v>245</v>
      </c>
      <c r="G3" s="4" t="s">
        <v>710</v>
      </c>
      <c r="H3" s="4" t="s">
        <v>709</v>
      </c>
      <c r="I3" s="3" t="s">
        <v>248</v>
      </c>
      <c r="J3" s="3" t="s">
        <v>249</v>
      </c>
      <c r="M3" s="6" t="s">
        <v>240</v>
      </c>
      <c r="N3" s="6" t="s">
        <v>250</v>
      </c>
      <c r="O3" s="6" t="s">
        <v>245</v>
      </c>
    </row>
    <row r="4" spans="1:15" x14ac:dyDescent="0.35">
      <c r="A4" s="23" t="s">
        <v>257</v>
      </c>
      <c r="B4" s="23" t="s">
        <v>75</v>
      </c>
      <c r="C4" s="8">
        <v>2</v>
      </c>
      <c r="D4" s="9">
        <f>C4/$E$4</f>
        <v>1</v>
      </c>
      <c r="E4" s="8">
        <v>2</v>
      </c>
      <c r="F4" s="9">
        <f>E4/SUM($E$4:$E$27)</f>
        <v>3.7735849056603772E-2</v>
      </c>
      <c r="G4" s="10">
        <v>0</v>
      </c>
      <c r="H4" s="10">
        <f>G4*F4</f>
        <v>0</v>
      </c>
      <c r="I4" s="11">
        <v>153.5</v>
      </c>
      <c r="J4" s="11">
        <f>F4*I4</f>
        <v>5.7924528301886786</v>
      </c>
      <c r="M4" s="23" t="s">
        <v>252</v>
      </c>
      <c r="N4" s="8">
        <v>7</v>
      </c>
      <c r="O4" s="9">
        <v>0.13207547169811321</v>
      </c>
    </row>
    <row r="5" spans="1:15" x14ac:dyDescent="0.35">
      <c r="A5" s="124" t="s">
        <v>255</v>
      </c>
      <c r="B5" s="24" t="s">
        <v>60</v>
      </c>
      <c r="C5" s="25">
        <v>1</v>
      </c>
      <c r="D5" s="26">
        <f>C5/$E$5</f>
        <v>0.25</v>
      </c>
      <c r="E5" s="125">
        <v>4</v>
      </c>
      <c r="F5" s="126">
        <f t="shared" ref="F5:F26" si="0">E5/SUM($E$4:$E$27)</f>
        <v>7.5471698113207544E-2</v>
      </c>
      <c r="G5" s="127">
        <v>0</v>
      </c>
      <c r="H5" s="127">
        <f t="shared" ref="H5:H26" si="1">G5*F5</f>
        <v>0</v>
      </c>
      <c r="I5" s="129">
        <v>198.75</v>
      </c>
      <c r="J5" s="129">
        <f t="shared" ref="J5:J26" si="2">F5*I5</f>
        <v>15</v>
      </c>
      <c r="M5" s="23" t="s">
        <v>256</v>
      </c>
      <c r="N5" s="8">
        <v>7</v>
      </c>
      <c r="O5" s="9">
        <v>0.13207547169811321</v>
      </c>
    </row>
    <row r="6" spans="1:15" x14ac:dyDescent="0.35">
      <c r="A6" s="124"/>
      <c r="B6" s="24" t="s">
        <v>64</v>
      </c>
      <c r="C6" s="25">
        <v>3</v>
      </c>
      <c r="D6" s="26">
        <f>C6/$E$5</f>
        <v>0.75</v>
      </c>
      <c r="E6" s="125"/>
      <c r="F6" s="126"/>
      <c r="G6" s="127"/>
      <c r="H6" s="127"/>
      <c r="I6" s="129"/>
      <c r="J6" s="129"/>
      <c r="M6" s="23" t="s">
        <v>251</v>
      </c>
      <c r="N6" s="8">
        <v>6</v>
      </c>
      <c r="O6" s="9">
        <v>0.11320754716981132</v>
      </c>
    </row>
    <row r="7" spans="1:15" x14ac:dyDescent="0.35">
      <c r="A7" s="123" t="s">
        <v>262</v>
      </c>
      <c r="B7" s="23" t="s">
        <v>92</v>
      </c>
      <c r="C7" s="8">
        <v>3</v>
      </c>
      <c r="D7" s="9">
        <f>C7/$E$7</f>
        <v>0.75</v>
      </c>
      <c r="E7" s="117">
        <v>4</v>
      </c>
      <c r="F7" s="118">
        <f t="shared" si="0"/>
        <v>7.5471698113207544E-2</v>
      </c>
      <c r="G7" s="115">
        <v>0</v>
      </c>
      <c r="H7" s="115">
        <f t="shared" si="1"/>
        <v>0</v>
      </c>
      <c r="I7" s="111">
        <v>22.75</v>
      </c>
      <c r="J7" s="111">
        <f t="shared" si="2"/>
        <v>1.7169811320754715</v>
      </c>
      <c r="M7" s="23" t="s">
        <v>267</v>
      </c>
      <c r="N7" s="8">
        <v>6</v>
      </c>
      <c r="O7" s="9">
        <v>0.11320754716981132</v>
      </c>
    </row>
    <row r="8" spans="1:15" x14ac:dyDescent="0.35">
      <c r="A8" s="123"/>
      <c r="B8" s="23" t="s">
        <v>96</v>
      </c>
      <c r="C8" s="8">
        <v>1</v>
      </c>
      <c r="D8" s="9">
        <f>C8/$E$7</f>
        <v>0.25</v>
      </c>
      <c r="E8" s="117"/>
      <c r="F8" s="118"/>
      <c r="G8" s="115"/>
      <c r="H8" s="115"/>
      <c r="I8" s="111"/>
      <c r="J8" s="111"/>
      <c r="M8" s="23" t="s">
        <v>255</v>
      </c>
      <c r="N8" s="8">
        <v>4</v>
      </c>
      <c r="O8" s="9">
        <v>7.5471698113207544E-2</v>
      </c>
    </row>
    <row r="9" spans="1:15" x14ac:dyDescent="0.35">
      <c r="A9" s="124" t="s">
        <v>251</v>
      </c>
      <c r="B9" s="24" t="s">
        <v>32</v>
      </c>
      <c r="C9" s="25">
        <v>2</v>
      </c>
      <c r="D9" s="26">
        <f>C9/$E$9</f>
        <v>0.33333333333333331</v>
      </c>
      <c r="E9" s="125">
        <v>6</v>
      </c>
      <c r="F9" s="126">
        <f t="shared" si="0"/>
        <v>0.11320754716981132</v>
      </c>
      <c r="G9" s="127">
        <v>1916.875</v>
      </c>
      <c r="H9" s="127">
        <f t="shared" si="1"/>
        <v>217.00471698113208</v>
      </c>
      <c r="I9" s="129">
        <v>8</v>
      </c>
      <c r="J9" s="129">
        <f t="shared" si="2"/>
        <v>0.90566037735849059</v>
      </c>
      <c r="M9" s="23" t="s">
        <v>262</v>
      </c>
      <c r="N9" s="8">
        <v>4</v>
      </c>
      <c r="O9" s="9">
        <v>7.5471698113207544E-2</v>
      </c>
    </row>
    <row r="10" spans="1:15" x14ac:dyDescent="0.35">
      <c r="A10" s="124"/>
      <c r="B10" s="24" t="s">
        <v>33</v>
      </c>
      <c r="C10" s="25">
        <v>4</v>
      </c>
      <c r="D10" s="26">
        <f>C10/$E$9</f>
        <v>0.66666666666666663</v>
      </c>
      <c r="E10" s="125"/>
      <c r="F10" s="126"/>
      <c r="G10" s="127"/>
      <c r="H10" s="127"/>
      <c r="I10" s="129"/>
      <c r="J10" s="129"/>
      <c r="M10" s="23" t="s">
        <v>261</v>
      </c>
      <c r="N10" s="8">
        <v>3</v>
      </c>
      <c r="O10" s="9">
        <v>5.6603773584905662E-2</v>
      </c>
    </row>
    <row r="11" spans="1:15" x14ac:dyDescent="0.35">
      <c r="A11" s="123" t="s">
        <v>263</v>
      </c>
      <c r="B11" s="23" t="s">
        <v>101</v>
      </c>
      <c r="C11" s="8">
        <v>1</v>
      </c>
      <c r="D11" s="9">
        <f>C11/$E$11</f>
        <v>0.5</v>
      </c>
      <c r="E11" s="117">
        <v>2</v>
      </c>
      <c r="F11" s="118">
        <f t="shared" si="0"/>
        <v>3.7735849056603772E-2</v>
      </c>
      <c r="G11" s="115">
        <v>0</v>
      </c>
      <c r="H11" s="115">
        <f t="shared" si="1"/>
        <v>0</v>
      </c>
      <c r="I11" s="111">
        <v>12</v>
      </c>
      <c r="J11" s="111">
        <f t="shared" si="2"/>
        <v>0.45283018867924529</v>
      </c>
      <c r="M11" s="23" t="s">
        <v>253</v>
      </c>
      <c r="N11" s="8">
        <v>3</v>
      </c>
      <c r="O11" s="9">
        <v>5.6603773584905662E-2</v>
      </c>
    </row>
    <row r="12" spans="1:15" x14ac:dyDescent="0.35">
      <c r="A12" s="123"/>
      <c r="B12" s="23" t="s">
        <v>105</v>
      </c>
      <c r="C12" s="8">
        <v>1</v>
      </c>
      <c r="D12" s="9">
        <f>C12/$E$11</f>
        <v>0.5</v>
      </c>
      <c r="E12" s="117"/>
      <c r="F12" s="118"/>
      <c r="G12" s="115"/>
      <c r="H12" s="115"/>
      <c r="I12" s="111"/>
      <c r="J12" s="111"/>
      <c r="M12" s="23" t="s">
        <v>264</v>
      </c>
      <c r="N12" s="8">
        <v>3</v>
      </c>
      <c r="O12" s="9">
        <v>5.6603773584905662E-2</v>
      </c>
    </row>
    <row r="13" spans="1:15" x14ac:dyDescent="0.35">
      <c r="A13" s="24" t="s">
        <v>261</v>
      </c>
      <c r="B13" s="24" t="s">
        <v>88</v>
      </c>
      <c r="C13" s="25">
        <v>3</v>
      </c>
      <c r="D13" s="26">
        <f>C13/$E$13</f>
        <v>1</v>
      </c>
      <c r="E13" s="25">
        <v>3</v>
      </c>
      <c r="F13" s="26">
        <f t="shared" si="0"/>
        <v>5.6603773584905662E-2</v>
      </c>
      <c r="G13" s="27">
        <v>0</v>
      </c>
      <c r="H13" s="27">
        <f t="shared" si="1"/>
        <v>0</v>
      </c>
      <c r="I13" s="28">
        <v>36.333333333333336</v>
      </c>
      <c r="J13" s="28">
        <f t="shared" si="2"/>
        <v>2.0566037735849059</v>
      </c>
      <c r="M13" s="23" t="s">
        <v>265</v>
      </c>
      <c r="N13" s="8">
        <v>3</v>
      </c>
      <c r="O13" s="9">
        <v>5.6603773584905662E-2</v>
      </c>
    </row>
    <row r="14" spans="1:15" x14ac:dyDescent="0.35">
      <c r="A14" s="23" t="s">
        <v>252</v>
      </c>
      <c r="B14" s="23" t="s">
        <v>37</v>
      </c>
      <c r="C14" s="8">
        <v>7</v>
      </c>
      <c r="D14" s="9">
        <f>C14/$E$14</f>
        <v>1</v>
      </c>
      <c r="E14" s="8">
        <v>7</v>
      </c>
      <c r="F14" s="9">
        <f t="shared" si="0"/>
        <v>0.13207547169811321</v>
      </c>
      <c r="G14" s="10">
        <v>0</v>
      </c>
      <c r="H14" s="10">
        <f t="shared" si="1"/>
        <v>0</v>
      </c>
      <c r="I14" s="11">
        <v>45</v>
      </c>
      <c r="J14" s="11">
        <f t="shared" si="2"/>
        <v>5.9433962264150946</v>
      </c>
      <c r="M14" s="23" t="s">
        <v>257</v>
      </c>
      <c r="N14" s="8">
        <v>2</v>
      </c>
      <c r="O14" s="9">
        <v>3.7735849056603772E-2</v>
      </c>
    </row>
    <row r="15" spans="1:15" x14ac:dyDescent="0.35">
      <c r="A15" s="24" t="s">
        <v>259</v>
      </c>
      <c r="B15" s="24" t="s">
        <v>81</v>
      </c>
      <c r="C15" s="25">
        <v>2</v>
      </c>
      <c r="D15" s="26">
        <f>C15/$E$15</f>
        <v>1</v>
      </c>
      <c r="E15" s="25">
        <v>2</v>
      </c>
      <c r="F15" s="26">
        <f t="shared" si="0"/>
        <v>3.7735849056603772E-2</v>
      </c>
      <c r="G15" s="27">
        <v>4576.0050000000001</v>
      </c>
      <c r="H15" s="27">
        <f t="shared" si="1"/>
        <v>172.67943396226414</v>
      </c>
      <c r="I15" s="28" t="s">
        <v>270</v>
      </c>
      <c r="J15" s="28" t="s">
        <v>270</v>
      </c>
      <c r="M15" s="23" t="s">
        <v>263</v>
      </c>
      <c r="N15" s="8">
        <v>2</v>
      </c>
      <c r="O15" s="9">
        <v>3.7735849056603772E-2</v>
      </c>
    </row>
    <row r="16" spans="1:15" x14ac:dyDescent="0.35">
      <c r="A16" s="123" t="s">
        <v>253</v>
      </c>
      <c r="B16" s="23" t="s">
        <v>39</v>
      </c>
      <c r="C16" s="8">
        <v>1</v>
      </c>
      <c r="D16" s="9">
        <f>C16/$E$16</f>
        <v>0.33333333333333331</v>
      </c>
      <c r="E16" s="117">
        <v>3</v>
      </c>
      <c r="F16" s="118">
        <f t="shared" si="0"/>
        <v>5.6603773584905662E-2</v>
      </c>
      <c r="G16" s="115">
        <v>0</v>
      </c>
      <c r="H16" s="115">
        <f t="shared" si="1"/>
        <v>0</v>
      </c>
      <c r="I16" s="111">
        <v>21</v>
      </c>
      <c r="J16" s="111">
        <f t="shared" si="2"/>
        <v>1.1886792452830188</v>
      </c>
      <c r="M16" s="23" t="s">
        <v>259</v>
      </c>
      <c r="N16" s="8">
        <v>2</v>
      </c>
      <c r="O16" s="9">
        <v>3.7735849056603772E-2</v>
      </c>
    </row>
    <row r="17" spans="1:15" x14ac:dyDescent="0.35">
      <c r="A17" s="123"/>
      <c r="B17" s="23" t="s">
        <v>40</v>
      </c>
      <c r="C17" s="8">
        <v>1</v>
      </c>
      <c r="D17" s="9">
        <f t="shared" ref="D17:D18" si="3">C17/$E$16</f>
        <v>0.33333333333333331</v>
      </c>
      <c r="E17" s="117"/>
      <c r="F17" s="118"/>
      <c r="G17" s="115"/>
      <c r="H17" s="115"/>
      <c r="I17" s="111"/>
      <c r="J17" s="111"/>
      <c r="M17" s="23" t="s">
        <v>22</v>
      </c>
      <c r="N17" s="8">
        <v>1</v>
      </c>
      <c r="O17" s="9">
        <v>1.8867924528301886E-2</v>
      </c>
    </row>
    <row r="18" spans="1:15" x14ac:dyDescent="0.35">
      <c r="A18" s="123"/>
      <c r="B18" s="23" t="s">
        <v>41</v>
      </c>
      <c r="C18" s="8">
        <v>1</v>
      </c>
      <c r="D18" s="9">
        <f t="shared" si="3"/>
        <v>0.33333333333333331</v>
      </c>
      <c r="E18" s="117"/>
      <c r="F18" s="118"/>
      <c r="G18" s="115"/>
      <c r="H18" s="115"/>
      <c r="I18" s="111"/>
      <c r="J18" s="111"/>
    </row>
    <row r="19" spans="1:15" ht="37" x14ac:dyDescent="0.35">
      <c r="A19" s="24" t="s">
        <v>22</v>
      </c>
      <c r="B19" s="24" t="s">
        <v>138</v>
      </c>
      <c r="C19" s="25">
        <v>1</v>
      </c>
      <c r="D19" s="26">
        <f>C19/$E$19</f>
        <v>1</v>
      </c>
      <c r="E19" s="25">
        <v>1</v>
      </c>
      <c r="F19" s="26">
        <f t="shared" si="0"/>
        <v>1.8867924528301886E-2</v>
      </c>
      <c r="G19" s="27">
        <v>0</v>
      </c>
      <c r="H19" s="27">
        <f t="shared" si="1"/>
        <v>0</v>
      </c>
      <c r="I19" s="28">
        <v>269</v>
      </c>
      <c r="J19" s="28">
        <f t="shared" si="2"/>
        <v>5.0754716981132075</v>
      </c>
      <c r="M19" s="60" t="s">
        <v>401</v>
      </c>
      <c r="N19" s="61" t="s">
        <v>335</v>
      </c>
    </row>
    <row r="20" spans="1:15" x14ac:dyDescent="0.35">
      <c r="A20" s="123" t="s">
        <v>264</v>
      </c>
      <c r="B20" s="23" t="s">
        <v>108</v>
      </c>
      <c r="C20" s="8">
        <v>1</v>
      </c>
      <c r="D20" s="9">
        <f>C20/$E$20</f>
        <v>0.33333333333333331</v>
      </c>
      <c r="E20" s="117">
        <v>3</v>
      </c>
      <c r="F20" s="118">
        <f t="shared" si="0"/>
        <v>5.6603773584905662E-2</v>
      </c>
      <c r="G20" s="115">
        <v>0</v>
      </c>
      <c r="H20" s="115">
        <f t="shared" si="1"/>
        <v>0</v>
      </c>
      <c r="I20" s="111">
        <v>48.333333333333336</v>
      </c>
      <c r="J20" s="111">
        <f t="shared" si="2"/>
        <v>2.7358490566037736</v>
      </c>
      <c r="M20" s="7" t="s">
        <v>337</v>
      </c>
      <c r="N20" s="9">
        <v>0.16666666666666666</v>
      </c>
    </row>
    <row r="21" spans="1:15" x14ac:dyDescent="0.35">
      <c r="A21" s="123"/>
      <c r="B21" s="23" t="s">
        <v>112</v>
      </c>
      <c r="C21" s="8">
        <v>2</v>
      </c>
      <c r="D21" s="9">
        <f>C21/$E$20</f>
        <v>0.66666666666666663</v>
      </c>
      <c r="E21" s="117"/>
      <c r="F21" s="118"/>
      <c r="G21" s="115"/>
      <c r="H21" s="115"/>
      <c r="I21" s="111"/>
      <c r="J21" s="111"/>
      <c r="M21" s="7" t="s">
        <v>340</v>
      </c>
      <c r="N21" s="9">
        <v>0.16666666666666666</v>
      </c>
    </row>
    <row r="22" spans="1:15" x14ac:dyDescent="0.35">
      <c r="A22" s="24" t="s">
        <v>256</v>
      </c>
      <c r="B22" s="24" t="s">
        <v>72</v>
      </c>
      <c r="C22" s="25">
        <v>7</v>
      </c>
      <c r="D22" s="26">
        <f>C22/$E$22</f>
        <v>1</v>
      </c>
      <c r="E22" s="25">
        <v>7</v>
      </c>
      <c r="F22" s="26">
        <f t="shared" si="0"/>
        <v>0.13207547169811321</v>
      </c>
      <c r="G22" s="27">
        <v>0</v>
      </c>
      <c r="H22" s="27">
        <f t="shared" si="1"/>
        <v>0</v>
      </c>
      <c r="I22" s="28">
        <v>13.285714285714286</v>
      </c>
      <c r="J22" s="28">
        <f t="shared" si="2"/>
        <v>1.7547169811320755</v>
      </c>
      <c r="M22" s="7" t="s">
        <v>341</v>
      </c>
      <c r="N22" s="9">
        <v>0.16666666666666666</v>
      </c>
    </row>
    <row r="23" spans="1:15" x14ac:dyDescent="0.35">
      <c r="A23" s="123" t="s">
        <v>265</v>
      </c>
      <c r="B23" s="23" t="s">
        <v>47</v>
      </c>
      <c r="C23" s="8">
        <v>1</v>
      </c>
      <c r="D23" s="9">
        <f>C23/$E$23</f>
        <v>0.33333333333333331</v>
      </c>
      <c r="E23" s="117">
        <v>3</v>
      </c>
      <c r="F23" s="118">
        <f t="shared" si="0"/>
        <v>5.6603773584905662E-2</v>
      </c>
      <c r="G23" s="115">
        <v>0</v>
      </c>
      <c r="H23" s="115">
        <f t="shared" si="1"/>
        <v>0</v>
      </c>
      <c r="I23" s="111">
        <v>76.333333333333329</v>
      </c>
      <c r="J23" s="111">
        <f t="shared" si="2"/>
        <v>4.3207547169811322</v>
      </c>
      <c r="M23" s="7" t="s">
        <v>342</v>
      </c>
      <c r="N23" s="9">
        <v>0.16666666666666666</v>
      </c>
    </row>
    <row r="24" spans="1:15" x14ac:dyDescent="0.35">
      <c r="A24" s="123"/>
      <c r="B24" s="23" t="s">
        <v>48</v>
      </c>
      <c r="C24" s="8">
        <v>1</v>
      </c>
      <c r="D24" s="9">
        <f t="shared" ref="D24:D25" si="4">C24/$E$23</f>
        <v>0.33333333333333331</v>
      </c>
      <c r="E24" s="117"/>
      <c r="F24" s="118"/>
      <c r="G24" s="115"/>
      <c r="H24" s="115"/>
      <c r="I24" s="111"/>
      <c r="J24" s="111"/>
      <c r="M24" s="7" t="s">
        <v>343</v>
      </c>
      <c r="N24" s="9">
        <v>0.16666666666666666</v>
      </c>
    </row>
    <row r="25" spans="1:15" x14ac:dyDescent="0.35">
      <c r="A25" s="123"/>
      <c r="B25" s="23" t="s">
        <v>57</v>
      </c>
      <c r="C25" s="8">
        <v>1</v>
      </c>
      <c r="D25" s="9">
        <f t="shared" si="4"/>
        <v>0.33333333333333331</v>
      </c>
      <c r="E25" s="117"/>
      <c r="F25" s="118"/>
      <c r="G25" s="115"/>
      <c r="H25" s="115"/>
      <c r="I25" s="111"/>
      <c r="J25" s="111"/>
      <c r="M25" s="7" t="s">
        <v>336</v>
      </c>
      <c r="N25" s="9">
        <v>0</v>
      </c>
    </row>
    <row r="26" spans="1:15" x14ac:dyDescent="0.35">
      <c r="A26" s="124" t="s">
        <v>267</v>
      </c>
      <c r="B26" s="24" t="s">
        <v>123</v>
      </c>
      <c r="C26" s="25">
        <v>4</v>
      </c>
      <c r="D26" s="26">
        <f>C26/$E$26</f>
        <v>0.66666666666666663</v>
      </c>
      <c r="E26" s="125">
        <v>6</v>
      </c>
      <c r="F26" s="126">
        <f t="shared" si="0"/>
        <v>0.11320754716981132</v>
      </c>
      <c r="G26" s="127">
        <v>0</v>
      </c>
      <c r="H26" s="127">
        <f t="shared" si="1"/>
        <v>0</v>
      </c>
      <c r="I26" s="129">
        <v>17.666666666666668</v>
      </c>
      <c r="J26" s="129">
        <f t="shared" si="2"/>
        <v>2</v>
      </c>
      <c r="M26" s="7" t="s">
        <v>339</v>
      </c>
      <c r="N26" s="9">
        <v>0</v>
      </c>
    </row>
    <row r="27" spans="1:15" x14ac:dyDescent="0.35">
      <c r="A27" s="124"/>
      <c r="B27" s="24" t="s">
        <v>124</v>
      </c>
      <c r="C27" s="25">
        <v>2</v>
      </c>
      <c r="D27" s="26">
        <f>C27/$E$26</f>
        <v>0.33333333333333331</v>
      </c>
      <c r="E27" s="125"/>
      <c r="F27" s="126"/>
      <c r="G27" s="127"/>
      <c r="H27" s="127"/>
      <c r="I27" s="129"/>
      <c r="J27" s="129"/>
      <c r="M27" s="7" t="s">
        <v>338</v>
      </c>
      <c r="N27" s="9">
        <v>0</v>
      </c>
    </row>
    <row r="28" spans="1:15" x14ac:dyDescent="0.35">
      <c r="M28" s="7" t="s">
        <v>344</v>
      </c>
      <c r="N28" s="9">
        <v>0.16666666666666674</v>
      </c>
    </row>
    <row r="29" spans="1:15" x14ac:dyDescent="0.35">
      <c r="M29" t="s">
        <v>345</v>
      </c>
    </row>
  </sheetData>
  <mergeCells count="58">
    <mergeCell ref="A2:J2"/>
    <mergeCell ref="M2:O2"/>
    <mergeCell ref="A5:A6"/>
    <mergeCell ref="E5:E6"/>
    <mergeCell ref="F5:F6"/>
    <mergeCell ref="G5:G6"/>
    <mergeCell ref="H5:H6"/>
    <mergeCell ref="I5:I6"/>
    <mergeCell ref="J5:J6"/>
    <mergeCell ref="J7:J8"/>
    <mergeCell ref="A9:A10"/>
    <mergeCell ref="E9:E10"/>
    <mergeCell ref="F9:F10"/>
    <mergeCell ref="G9:G10"/>
    <mergeCell ref="H9:H10"/>
    <mergeCell ref="I9:I10"/>
    <mergeCell ref="J9:J10"/>
    <mergeCell ref="A7:A8"/>
    <mergeCell ref="E7:E8"/>
    <mergeCell ref="F7:F8"/>
    <mergeCell ref="G7:G8"/>
    <mergeCell ref="H7:H8"/>
    <mergeCell ref="I7:I8"/>
    <mergeCell ref="J11:J12"/>
    <mergeCell ref="A16:A18"/>
    <mergeCell ref="E16:E18"/>
    <mergeCell ref="F16:F18"/>
    <mergeCell ref="G16:G18"/>
    <mergeCell ref="H16:H18"/>
    <mergeCell ref="I16:I18"/>
    <mergeCell ref="J16:J18"/>
    <mergeCell ref="A11:A12"/>
    <mergeCell ref="E11:E12"/>
    <mergeCell ref="F11:F12"/>
    <mergeCell ref="G11:G12"/>
    <mergeCell ref="H11:H12"/>
    <mergeCell ref="I11:I12"/>
    <mergeCell ref="J20:J21"/>
    <mergeCell ref="A23:A25"/>
    <mergeCell ref="E23:E25"/>
    <mergeCell ref="F23:F25"/>
    <mergeCell ref="G23:G25"/>
    <mergeCell ref="H23:H25"/>
    <mergeCell ref="I23:I25"/>
    <mergeCell ref="J23:J25"/>
    <mergeCell ref="A20:A21"/>
    <mergeCell ref="E20:E21"/>
    <mergeCell ref="F20:F21"/>
    <mergeCell ref="G20:G21"/>
    <mergeCell ref="H20:H21"/>
    <mergeCell ref="I20:I21"/>
    <mergeCell ref="J26:J27"/>
    <mergeCell ref="A26:A27"/>
    <mergeCell ref="E26:E27"/>
    <mergeCell ref="F26:F27"/>
    <mergeCell ref="G26:G27"/>
    <mergeCell ref="H26:H27"/>
    <mergeCell ref="I26:I27"/>
  </mergeCells>
  <conditionalFormatting sqref="D1:D1048576">
    <cfRule type="colorScale" priority="7">
      <colorScale>
        <cfvo type="min"/>
        <cfvo type="max"/>
        <color rgb="FFFCFCFF"/>
        <color rgb="FFF8696B"/>
      </colorScale>
    </cfRule>
  </conditionalFormatting>
  <conditionalFormatting sqref="D2:D3">
    <cfRule type="colorScale" priority="13">
      <colorScale>
        <cfvo type="min"/>
        <cfvo type="max"/>
        <color rgb="FFFCFCFF"/>
        <color rgb="FFF8696B"/>
      </colorScale>
    </cfRule>
  </conditionalFormatting>
  <conditionalFormatting sqref="F1:F1048576">
    <cfRule type="colorScale" priority="6">
      <colorScale>
        <cfvo type="min"/>
        <cfvo type="max"/>
        <color rgb="FFFCFCFF"/>
        <color rgb="FFF8696B"/>
      </colorScale>
    </cfRule>
  </conditionalFormatting>
  <conditionalFormatting sqref="F2:F3">
    <cfRule type="colorScale" priority="12">
      <colorScale>
        <cfvo type="min"/>
        <cfvo type="max"/>
        <color rgb="FFFCFCFF"/>
        <color rgb="FFF8696B"/>
      </colorScale>
    </cfRule>
    <cfRule type="colorScale" priority="18">
      <colorScale>
        <cfvo type="min"/>
        <cfvo type="max"/>
        <color rgb="FFFCFCFF"/>
        <color rgb="FFF8696B"/>
      </colorScale>
    </cfRule>
  </conditionalFormatting>
  <conditionalFormatting sqref="G1:G1048576">
    <cfRule type="colorScale" priority="2">
      <colorScale>
        <cfvo type="min"/>
        <cfvo type="max"/>
        <color rgb="FFFCFCFF"/>
        <color rgb="FFF8696B"/>
      </colorScale>
    </cfRule>
  </conditionalFormatting>
  <conditionalFormatting sqref="G2:G3">
    <cfRule type="colorScale" priority="11">
      <colorScale>
        <cfvo type="min"/>
        <cfvo type="max"/>
        <color rgb="FFFCFCFF"/>
        <color rgb="FFF8696B"/>
      </colorScale>
    </cfRule>
    <cfRule type="colorScale" priority="17">
      <colorScale>
        <cfvo type="min"/>
        <cfvo type="max"/>
        <color rgb="FFFCFCFF"/>
        <color rgb="FFF8696B"/>
      </colorScale>
    </cfRule>
  </conditionalFormatting>
  <conditionalFormatting sqref="G3:H3">
    <cfRule type="colorScale" priority="19">
      <colorScale>
        <cfvo type="min"/>
        <cfvo type="max"/>
        <color rgb="FFFCFCFF"/>
        <color rgb="FFF8696B"/>
      </colorScale>
    </cfRule>
  </conditionalFormatting>
  <conditionalFormatting sqref="H1:H1048576">
    <cfRule type="colorScale" priority="3">
      <colorScale>
        <cfvo type="min"/>
        <cfvo type="max"/>
        <color rgb="FFFCFCFF"/>
        <color rgb="FFF8696B"/>
      </colorScale>
    </cfRule>
  </conditionalFormatting>
  <conditionalFormatting sqref="H2:H3">
    <cfRule type="colorScale" priority="10">
      <colorScale>
        <cfvo type="min"/>
        <cfvo type="max"/>
        <color rgb="FFFCFCFF"/>
        <color rgb="FFF8696B"/>
      </colorScale>
    </cfRule>
    <cfRule type="colorScale" priority="16">
      <colorScale>
        <cfvo type="min"/>
        <cfvo type="max"/>
        <color rgb="FFFCFCFF"/>
        <color rgb="FFF8696B"/>
      </colorScale>
    </cfRule>
  </conditionalFormatting>
  <conditionalFormatting sqref="I1:I1048576">
    <cfRule type="colorScale" priority="4">
      <colorScale>
        <cfvo type="min"/>
        <cfvo type="max"/>
        <color rgb="FFFCFCFF"/>
        <color rgb="FFF8696B"/>
      </colorScale>
    </cfRule>
  </conditionalFormatting>
  <conditionalFormatting sqref="I2:I3">
    <cfRule type="colorScale" priority="9">
      <colorScale>
        <cfvo type="min"/>
        <cfvo type="max"/>
        <color rgb="FFFCFCFF"/>
        <color rgb="FFF8696B"/>
      </colorScale>
    </cfRule>
    <cfRule type="colorScale" priority="15">
      <colorScale>
        <cfvo type="min"/>
        <cfvo type="max"/>
        <color rgb="FFFCFCFF"/>
        <color rgb="FFF8696B"/>
      </colorScale>
    </cfRule>
  </conditionalFormatting>
  <conditionalFormatting sqref="J1:J1048576">
    <cfRule type="colorScale" priority="5">
      <colorScale>
        <cfvo type="min"/>
        <cfvo type="max"/>
        <color rgb="FFFCFCFF"/>
        <color rgb="FFF8696B"/>
      </colorScale>
    </cfRule>
  </conditionalFormatting>
  <conditionalFormatting sqref="J2:J3">
    <cfRule type="colorScale" priority="8">
      <colorScale>
        <cfvo type="min"/>
        <cfvo type="max"/>
        <color rgb="FFFCFCFF"/>
        <color rgb="FFF8696B"/>
      </colorScale>
    </cfRule>
    <cfRule type="colorScale" priority="14">
      <colorScale>
        <cfvo type="min"/>
        <cfvo type="max"/>
        <color rgb="FFFCFCFF"/>
        <color rgb="FFF8696B"/>
      </colorScale>
    </cfRule>
  </conditionalFormatting>
  <conditionalFormatting sqref="O4:O17">
    <cfRule type="colorScale" priority="1">
      <colorScale>
        <cfvo type="min"/>
        <cfvo type="max"/>
        <color rgb="FFFCFCFF"/>
        <color rgb="FFF8696B"/>
      </colorScale>
    </cfRule>
  </conditionalFormatting>
  <hyperlinks>
    <hyperlink ref="A1" location="'0. Cover'!A1" display="Return to Cover Pag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249"/>
  <sheetViews>
    <sheetView showGridLines="0" topLeftCell="A120" workbookViewId="0">
      <selection activeCell="D259" sqref="D259"/>
    </sheetView>
  </sheetViews>
  <sheetFormatPr defaultRowHeight="14.5" outlineLevelRow="1" x14ac:dyDescent="0.35"/>
  <cols>
    <col min="7" max="7" width="11.54296875" customWidth="1"/>
    <col min="8" max="8" width="9.453125" customWidth="1"/>
    <col min="10" max="10" width="13" customWidth="1"/>
  </cols>
  <sheetData>
    <row r="1" spans="1:21" ht="35.5" customHeight="1" x14ac:dyDescent="0.35">
      <c r="A1" s="109" t="s">
        <v>28</v>
      </c>
      <c r="B1" s="109"/>
      <c r="C1" s="109"/>
      <c r="D1" s="109"/>
    </row>
    <row r="2" spans="1:21" ht="34.5" x14ac:dyDescent="0.65">
      <c r="A2" s="108" t="s">
        <v>29</v>
      </c>
      <c r="B2" s="108"/>
      <c r="C2" s="108"/>
      <c r="D2" s="108"/>
      <c r="E2" s="108"/>
      <c r="F2" s="108"/>
      <c r="G2" s="108"/>
      <c r="H2" s="108"/>
      <c r="I2" s="108"/>
      <c r="J2" s="108"/>
      <c r="K2" s="108"/>
      <c r="L2" s="108"/>
      <c r="M2" s="108"/>
      <c r="N2" s="108"/>
      <c r="O2" s="108"/>
      <c r="P2" s="108"/>
      <c r="Q2" s="108"/>
      <c r="R2" s="108"/>
      <c r="S2" s="108"/>
      <c r="T2" s="108"/>
      <c r="U2" s="108"/>
    </row>
    <row r="3" spans="1:21" ht="15" x14ac:dyDescent="0.35">
      <c r="A3" s="55" t="s">
        <v>30</v>
      </c>
    </row>
    <row r="4" spans="1:21" ht="15.5" hidden="1" outlineLevel="1" x14ac:dyDescent="0.35">
      <c r="A4" s="2"/>
      <c r="B4" s="54" t="s">
        <v>31</v>
      </c>
    </row>
    <row r="5" spans="1:21" ht="15.5" hidden="1" outlineLevel="1" x14ac:dyDescent="0.35">
      <c r="A5" s="2"/>
      <c r="B5" s="54" t="s">
        <v>32</v>
      </c>
    </row>
    <row r="6" spans="1:21" ht="15.5" hidden="1" outlineLevel="1" x14ac:dyDescent="0.35">
      <c r="A6" s="2"/>
      <c r="B6" s="54" t="s">
        <v>33</v>
      </c>
    </row>
    <row r="7" spans="1:21" ht="15.5" hidden="1" outlineLevel="1" x14ac:dyDescent="0.35">
      <c r="A7" s="2"/>
      <c r="B7" s="54" t="s">
        <v>34</v>
      </c>
    </row>
    <row r="8" spans="1:21" ht="15" collapsed="1" x14ac:dyDescent="0.35">
      <c r="A8" s="55" t="s">
        <v>35</v>
      </c>
    </row>
    <row r="9" spans="1:21" ht="15.5" hidden="1" outlineLevel="1" x14ac:dyDescent="0.35">
      <c r="A9" s="2"/>
      <c r="B9" s="54" t="s">
        <v>36</v>
      </c>
    </row>
    <row r="10" spans="1:21" ht="15.5" hidden="1" outlineLevel="1" x14ac:dyDescent="0.35">
      <c r="A10" s="2"/>
      <c r="B10" s="54" t="s">
        <v>37</v>
      </c>
    </row>
    <row r="11" spans="1:21" ht="15" collapsed="1" x14ac:dyDescent="0.35">
      <c r="A11" s="71" t="s">
        <v>38</v>
      </c>
    </row>
    <row r="12" spans="1:21" ht="15.5" hidden="1" outlineLevel="1" x14ac:dyDescent="0.35">
      <c r="A12" s="2"/>
      <c r="B12" s="72" t="s">
        <v>39</v>
      </c>
    </row>
    <row r="13" spans="1:21" ht="15.5" hidden="1" outlineLevel="1" x14ac:dyDescent="0.35">
      <c r="A13" s="2"/>
      <c r="B13" s="72" t="s">
        <v>40</v>
      </c>
    </row>
    <row r="14" spans="1:21" ht="15.5" hidden="1" outlineLevel="1" x14ac:dyDescent="0.35">
      <c r="A14" s="2"/>
      <c r="B14" s="72" t="s">
        <v>41</v>
      </c>
    </row>
    <row r="15" spans="1:21" ht="15.5" hidden="1" outlineLevel="1" x14ac:dyDescent="0.35">
      <c r="A15" s="2"/>
      <c r="B15" s="72" t="s">
        <v>42</v>
      </c>
    </row>
    <row r="16" spans="1:21" ht="15.5" hidden="1" outlineLevel="1" x14ac:dyDescent="0.35">
      <c r="A16" s="2"/>
      <c r="B16" s="72" t="s">
        <v>43</v>
      </c>
    </row>
    <row r="17" spans="1:2" ht="15.5" hidden="1" outlineLevel="1" x14ac:dyDescent="0.35">
      <c r="A17" s="2"/>
      <c r="B17" s="72" t="s">
        <v>44</v>
      </c>
    </row>
    <row r="18" spans="1:2" ht="15.5" hidden="1" outlineLevel="1" x14ac:dyDescent="0.35">
      <c r="A18" s="2"/>
      <c r="B18" s="72" t="s">
        <v>45</v>
      </c>
    </row>
    <row r="19" spans="1:2" ht="15" collapsed="1" x14ac:dyDescent="0.35">
      <c r="A19" s="55" t="s">
        <v>46</v>
      </c>
    </row>
    <row r="20" spans="1:2" ht="15" hidden="1" outlineLevel="1" x14ac:dyDescent="0.35">
      <c r="A20" s="55"/>
      <c r="B20" s="54" t="s">
        <v>47</v>
      </c>
    </row>
    <row r="21" spans="1:2" ht="15" hidden="1" outlineLevel="1" x14ac:dyDescent="0.35">
      <c r="A21" s="55"/>
      <c r="B21" s="54" t="s">
        <v>48</v>
      </c>
    </row>
    <row r="22" spans="1:2" ht="15" hidden="1" outlineLevel="1" x14ac:dyDescent="0.35">
      <c r="A22" s="55"/>
      <c r="B22" s="54" t="s">
        <v>49</v>
      </c>
    </row>
    <row r="23" spans="1:2" ht="15" hidden="1" outlineLevel="1" x14ac:dyDescent="0.35">
      <c r="A23" s="55"/>
      <c r="B23" s="54" t="s">
        <v>50</v>
      </c>
    </row>
    <row r="24" spans="1:2" ht="15" hidden="1" outlineLevel="1" x14ac:dyDescent="0.35">
      <c r="A24" s="55"/>
      <c r="B24" s="54" t="s">
        <v>51</v>
      </c>
    </row>
    <row r="25" spans="1:2" ht="15" hidden="1" outlineLevel="1" x14ac:dyDescent="0.35">
      <c r="A25" s="55"/>
      <c r="B25" s="54" t="s">
        <v>52</v>
      </c>
    </row>
    <row r="26" spans="1:2" ht="15" hidden="1" outlineLevel="1" x14ac:dyDescent="0.35">
      <c r="A26" s="55"/>
      <c r="B26" s="54" t="s">
        <v>53</v>
      </c>
    </row>
    <row r="27" spans="1:2" ht="15" hidden="1" outlineLevel="1" x14ac:dyDescent="0.35">
      <c r="A27" s="55"/>
      <c r="B27" s="54" t="s">
        <v>54</v>
      </c>
    </row>
    <row r="28" spans="1:2" ht="15" hidden="1" outlineLevel="1" x14ac:dyDescent="0.35">
      <c r="A28" s="55"/>
      <c r="B28" s="54" t="s">
        <v>55</v>
      </c>
    </row>
    <row r="29" spans="1:2" ht="15" hidden="1" outlineLevel="1" x14ac:dyDescent="0.35">
      <c r="A29" s="55"/>
      <c r="B29" s="54" t="s">
        <v>56</v>
      </c>
    </row>
    <row r="30" spans="1:2" ht="15" hidden="1" outlineLevel="1" x14ac:dyDescent="0.35">
      <c r="A30" s="55"/>
      <c r="B30" s="54" t="s">
        <v>57</v>
      </c>
    </row>
    <row r="31" spans="1:2" ht="15.5" hidden="1" outlineLevel="1" x14ac:dyDescent="0.35">
      <c r="A31" s="2"/>
      <c r="B31" s="54" t="s">
        <v>58</v>
      </c>
    </row>
    <row r="32" spans="1:2" ht="15" collapsed="1" x14ac:dyDescent="0.35">
      <c r="A32" s="55" t="s">
        <v>59</v>
      </c>
    </row>
    <row r="33" spans="1:2" ht="15.5" hidden="1" outlineLevel="1" x14ac:dyDescent="0.35">
      <c r="A33" s="2"/>
      <c r="B33" s="54" t="s">
        <v>60</v>
      </c>
    </row>
    <row r="34" spans="1:2" ht="15.5" hidden="1" outlineLevel="1" x14ac:dyDescent="0.35">
      <c r="A34" s="2"/>
      <c r="B34" s="54" t="s">
        <v>61</v>
      </c>
    </row>
    <row r="35" spans="1:2" ht="15.5" hidden="1" outlineLevel="1" x14ac:dyDescent="0.35">
      <c r="A35" s="2"/>
      <c r="B35" s="54" t="s">
        <v>62</v>
      </c>
    </row>
    <row r="36" spans="1:2" ht="15.5" hidden="1" outlineLevel="1" x14ac:dyDescent="0.35">
      <c r="A36" s="2"/>
      <c r="B36" s="54" t="s">
        <v>63</v>
      </c>
    </row>
    <row r="37" spans="1:2" ht="15.5" hidden="1" outlineLevel="1" x14ac:dyDescent="0.35">
      <c r="A37" s="2"/>
      <c r="B37" s="54" t="s">
        <v>64</v>
      </c>
    </row>
    <row r="38" spans="1:2" ht="15.5" hidden="1" outlineLevel="1" x14ac:dyDescent="0.35">
      <c r="A38" s="2"/>
      <c r="B38" s="54" t="s">
        <v>65</v>
      </c>
    </row>
    <row r="39" spans="1:2" ht="15.5" hidden="1" outlineLevel="1" x14ac:dyDescent="0.35">
      <c r="A39" s="2"/>
      <c r="B39" s="54" t="s">
        <v>66</v>
      </c>
    </row>
    <row r="40" spans="1:2" ht="15.5" hidden="1" outlineLevel="1" x14ac:dyDescent="0.35">
      <c r="A40" s="2"/>
      <c r="B40" s="54" t="s">
        <v>67</v>
      </c>
    </row>
    <row r="41" spans="1:2" ht="15.5" hidden="1" outlineLevel="1" x14ac:dyDescent="0.35">
      <c r="A41" s="2"/>
      <c r="B41" s="54" t="s">
        <v>68</v>
      </c>
    </row>
    <row r="42" spans="1:2" ht="15" collapsed="1" x14ac:dyDescent="0.35">
      <c r="A42" s="71" t="s">
        <v>69</v>
      </c>
    </row>
    <row r="43" spans="1:2" ht="15.5" hidden="1" outlineLevel="1" x14ac:dyDescent="0.35">
      <c r="A43" s="2"/>
      <c r="B43" s="72" t="s">
        <v>70</v>
      </c>
    </row>
    <row r="44" spans="1:2" ht="15.5" hidden="1" outlineLevel="1" x14ac:dyDescent="0.35">
      <c r="A44" s="2"/>
      <c r="B44" s="72" t="s">
        <v>704</v>
      </c>
    </row>
    <row r="45" spans="1:2" ht="15.5" hidden="1" outlineLevel="1" x14ac:dyDescent="0.35">
      <c r="A45" s="2"/>
      <c r="B45" s="72" t="s">
        <v>71</v>
      </c>
    </row>
    <row r="46" spans="1:2" ht="15.5" hidden="1" outlineLevel="1" x14ac:dyDescent="0.35">
      <c r="A46" s="2"/>
      <c r="B46" s="72" t="s">
        <v>72</v>
      </c>
    </row>
    <row r="47" spans="1:2" ht="15" collapsed="1" x14ac:dyDescent="0.35">
      <c r="A47" s="55" t="s">
        <v>73</v>
      </c>
    </row>
    <row r="48" spans="1:2" ht="15.5" hidden="1" outlineLevel="1" x14ac:dyDescent="0.35">
      <c r="A48" s="2"/>
      <c r="B48" s="54" t="s">
        <v>74</v>
      </c>
    </row>
    <row r="49" spans="1:2" ht="15.5" hidden="1" outlineLevel="1" x14ac:dyDescent="0.35">
      <c r="A49" s="2"/>
      <c r="B49" s="54" t="s">
        <v>75</v>
      </c>
    </row>
    <row r="50" spans="1:2" ht="15.5" hidden="1" outlineLevel="1" x14ac:dyDescent="0.35">
      <c r="A50" s="2"/>
      <c r="B50" s="54" t="s">
        <v>76</v>
      </c>
    </row>
    <row r="51" spans="1:2" ht="15" collapsed="1" x14ac:dyDescent="0.35">
      <c r="A51" s="55" t="s">
        <v>77</v>
      </c>
    </row>
    <row r="52" spans="1:2" ht="15.5" hidden="1" outlineLevel="1" x14ac:dyDescent="0.35">
      <c r="A52" s="2"/>
      <c r="B52" s="54" t="s">
        <v>78</v>
      </c>
    </row>
    <row r="53" spans="1:2" ht="15" collapsed="1" x14ac:dyDescent="0.35">
      <c r="A53" s="55" t="s">
        <v>79</v>
      </c>
    </row>
    <row r="54" spans="1:2" ht="15.5" hidden="1" outlineLevel="1" x14ac:dyDescent="0.35">
      <c r="A54" s="2"/>
      <c r="B54" s="54" t="s">
        <v>80</v>
      </c>
    </row>
    <row r="55" spans="1:2" ht="15.5" hidden="1" outlineLevel="1" x14ac:dyDescent="0.35">
      <c r="A55" s="2"/>
      <c r="B55" s="54" t="s">
        <v>81</v>
      </c>
    </row>
    <row r="56" spans="1:2" ht="15.5" hidden="1" outlineLevel="1" x14ac:dyDescent="0.35">
      <c r="A56" s="2"/>
      <c r="B56" s="54" t="s">
        <v>82</v>
      </c>
    </row>
    <row r="57" spans="1:2" ht="15" collapsed="1" x14ac:dyDescent="0.35">
      <c r="A57" s="55" t="s">
        <v>83</v>
      </c>
    </row>
    <row r="58" spans="1:2" ht="15.5" hidden="1" outlineLevel="1" x14ac:dyDescent="0.35">
      <c r="A58" s="2"/>
      <c r="B58" s="54" t="s">
        <v>84</v>
      </c>
    </row>
    <row r="59" spans="1:2" ht="15.5" hidden="1" outlineLevel="1" x14ac:dyDescent="0.35">
      <c r="A59" s="2"/>
      <c r="B59" s="54" t="s">
        <v>85</v>
      </c>
    </row>
    <row r="60" spans="1:2" ht="15.5" hidden="1" outlineLevel="1" x14ac:dyDescent="0.35">
      <c r="A60" s="2"/>
      <c r="B60" s="54" t="s">
        <v>86</v>
      </c>
    </row>
    <row r="61" spans="1:2" ht="15.5" hidden="1" outlineLevel="1" x14ac:dyDescent="0.35">
      <c r="A61" s="2"/>
      <c r="B61" s="54" t="s">
        <v>87</v>
      </c>
    </row>
    <row r="62" spans="1:2" ht="15.5" hidden="1" outlineLevel="1" x14ac:dyDescent="0.35">
      <c r="A62" s="2"/>
      <c r="B62" s="54" t="s">
        <v>88</v>
      </c>
    </row>
    <row r="63" spans="1:2" ht="15.5" hidden="1" outlineLevel="1" x14ac:dyDescent="0.35">
      <c r="A63" s="2"/>
      <c r="B63" s="54" t="s">
        <v>89</v>
      </c>
    </row>
    <row r="64" spans="1:2" ht="15" collapsed="1" x14ac:dyDescent="0.35">
      <c r="A64" s="71" t="s">
        <v>90</v>
      </c>
    </row>
    <row r="65" spans="1:2" ht="15.5" hidden="1" outlineLevel="1" x14ac:dyDescent="0.35">
      <c r="A65" s="2"/>
      <c r="B65" s="72" t="s">
        <v>91</v>
      </c>
    </row>
    <row r="66" spans="1:2" ht="15.5" hidden="1" outlineLevel="1" x14ac:dyDescent="0.35">
      <c r="A66" s="2"/>
      <c r="B66" s="72" t="s">
        <v>92</v>
      </c>
    </row>
    <row r="67" spans="1:2" ht="15.5" hidden="1" outlineLevel="1" x14ac:dyDescent="0.35">
      <c r="A67" s="2"/>
      <c r="B67" s="72" t="s">
        <v>93</v>
      </c>
    </row>
    <row r="68" spans="1:2" ht="15.5" hidden="1" outlineLevel="1" x14ac:dyDescent="0.35">
      <c r="A68" s="2"/>
      <c r="B68" s="72" t="s">
        <v>94</v>
      </c>
    </row>
    <row r="69" spans="1:2" ht="15.5" hidden="1" outlineLevel="1" x14ac:dyDescent="0.35">
      <c r="A69" s="2"/>
      <c r="B69" s="72" t="s">
        <v>95</v>
      </c>
    </row>
    <row r="70" spans="1:2" ht="15.5" hidden="1" outlineLevel="1" x14ac:dyDescent="0.35">
      <c r="A70" s="2"/>
      <c r="B70" s="72" t="s">
        <v>96</v>
      </c>
    </row>
    <row r="71" spans="1:2" ht="15" collapsed="1" x14ac:dyDescent="0.35">
      <c r="A71" s="55" t="s">
        <v>97</v>
      </c>
    </row>
    <row r="72" spans="1:2" ht="15.5" hidden="1" outlineLevel="1" x14ac:dyDescent="0.35">
      <c r="A72" s="2"/>
      <c r="B72" s="54" t="s">
        <v>98</v>
      </c>
    </row>
    <row r="73" spans="1:2" ht="15.5" hidden="1" outlineLevel="1" x14ac:dyDescent="0.35">
      <c r="A73" s="2"/>
      <c r="B73" s="54" t="s">
        <v>99</v>
      </c>
    </row>
    <row r="74" spans="1:2" ht="15.5" hidden="1" outlineLevel="1" x14ac:dyDescent="0.35">
      <c r="A74" s="2"/>
      <c r="B74" s="54" t="s">
        <v>100</v>
      </c>
    </row>
    <row r="75" spans="1:2" ht="15.5" hidden="1" outlineLevel="1" x14ac:dyDescent="0.35">
      <c r="A75" s="2"/>
      <c r="B75" s="54" t="s">
        <v>101</v>
      </c>
    </row>
    <row r="76" spans="1:2" ht="15.5" hidden="1" outlineLevel="1" x14ac:dyDescent="0.35">
      <c r="A76" s="2"/>
      <c r="B76" s="54" t="s">
        <v>102</v>
      </c>
    </row>
    <row r="77" spans="1:2" ht="15.5" hidden="1" outlineLevel="1" x14ac:dyDescent="0.35">
      <c r="A77" s="2"/>
      <c r="B77" s="54" t="s">
        <v>103</v>
      </c>
    </row>
    <row r="78" spans="1:2" ht="15.5" hidden="1" outlineLevel="1" x14ac:dyDescent="0.35">
      <c r="A78" s="2"/>
      <c r="B78" s="54" t="s">
        <v>104</v>
      </c>
    </row>
    <row r="79" spans="1:2" ht="15.5" hidden="1" outlineLevel="1" x14ac:dyDescent="0.35">
      <c r="A79" s="2"/>
      <c r="B79" s="54" t="s">
        <v>105</v>
      </c>
    </row>
    <row r="80" spans="1:2" ht="15" collapsed="1" x14ac:dyDescent="0.35">
      <c r="A80" s="55" t="s">
        <v>106</v>
      </c>
    </row>
    <row r="81" spans="1:2" ht="15.5" hidden="1" outlineLevel="1" x14ac:dyDescent="0.35">
      <c r="A81" s="2"/>
      <c r="B81" s="54" t="s">
        <v>107</v>
      </c>
    </row>
    <row r="82" spans="1:2" ht="15.5" hidden="1" outlineLevel="1" x14ac:dyDescent="0.35">
      <c r="A82" s="2"/>
      <c r="B82" s="54" t="s">
        <v>108</v>
      </c>
    </row>
    <row r="83" spans="1:2" ht="15.5" hidden="1" outlineLevel="1" x14ac:dyDescent="0.35">
      <c r="A83" s="2"/>
      <c r="B83" s="54" t="s">
        <v>109</v>
      </c>
    </row>
    <row r="84" spans="1:2" ht="15.5" hidden="1" outlineLevel="1" x14ac:dyDescent="0.35">
      <c r="A84" s="2"/>
      <c r="B84" s="54" t="s">
        <v>110</v>
      </c>
    </row>
    <row r="85" spans="1:2" ht="15.5" hidden="1" outlineLevel="1" x14ac:dyDescent="0.35">
      <c r="A85" s="2"/>
      <c r="B85" s="54" t="s">
        <v>111</v>
      </c>
    </row>
    <row r="86" spans="1:2" ht="15.5" hidden="1" outlineLevel="1" x14ac:dyDescent="0.35">
      <c r="A86" s="2"/>
      <c r="B86" s="54" t="s">
        <v>112</v>
      </c>
    </row>
    <row r="87" spans="1:2" ht="15.5" hidden="1" outlineLevel="1" x14ac:dyDescent="0.35">
      <c r="A87" s="2"/>
      <c r="B87" s="54" t="s">
        <v>113</v>
      </c>
    </row>
    <row r="88" spans="1:2" ht="15" collapsed="1" x14ac:dyDescent="0.35">
      <c r="A88" s="55" t="s">
        <v>114</v>
      </c>
    </row>
    <row r="89" spans="1:2" ht="15.5" hidden="1" outlineLevel="1" x14ac:dyDescent="0.35">
      <c r="A89" s="2"/>
      <c r="B89" s="54" t="s">
        <v>115</v>
      </c>
    </row>
    <row r="90" spans="1:2" ht="15.5" hidden="1" outlineLevel="1" x14ac:dyDescent="0.35">
      <c r="A90" s="2"/>
      <c r="B90" s="54" t="s">
        <v>116</v>
      </c>
    </row>
    <row r="91" spans="1:2" ht="15.5" hidden="1" outlineLevel="1" x14ac:dyDescent="0.35">
      <c r="A91" s="2"/>
      <c r="B91" s="54" t="s">
        <v>117</v>
      </c>
    </row>
    <row r="92" spans="1:2" ht="15.5" hidden="1" outlineLevel="1" x14ac:dyDescent="0.35">
      <c r="A92" s="2"/>
      <c r="B92" s="54" t="s">
        <v>118</v>
      </c>
    </row>
    <row r="93" spans="1:2" ht="15.5" hidden="1" outlineLevel="1" x14ac:dyDescent="0.35">
      <c r="A93" s="2"/>
      <c r="B93" s="54" t="s">
        <v>705</v>
      </c>
    </row>
    <row r="94" spans="1:2" ht="15.5" hidden="1" outlineLevel="1" x14ac:dyDescent="0.35">
      <c r="A94" s="2"/>
      <c r="B94" s="54" t="s">
        <v>119</v>
      </c>
    </row>
    <row r="95" spans="1:2" ht="15.5" hidden="1" outlineLevel="1" x14ac:dyDescent="0.35">
      <c r="A95" s="2"/>
      <c r="B95" s="54" t="s">
        <v>120</v>
      </c>
    </row>
    <row r="96" spans="1:2" ht="15" collapsed="1" x14ac:dyDescent="0.35">
      <c r="A96" s="71" t="s">
        <v>121</v>
      </c>
    </row>
    <row r="97" spans="1:3" ht="15.5" hidden="1" outlineLevel="1" x14ac:dyDescent="0.35">
      <c r="A97" s="2"/>
      <c r="B97" s="72" t="s">
        <v>122</v>
      </c>
    </row>
    <row r="98" spans="1:3" ht="15.5" hidden="1" outlineLevel="1" x14ac:dyDescent="0.35">
      <c r="A98" s="2"/>
      <c r="B98" s="72" t="s">
        <v>123</v>
      </c>
    </row>
    <row r="99" spans="1:3" ht="15.5" hidden="1" outlineLevel="1" x14ac:dyDescent="0.35">
      <c r="A99" s="2"/>
      <c r="B99" s="72" t="s">
        <v>124</v>
      </c>
    </row>
    <row r="100" spans="1:3" ht="15.5" hidden="1" outlineLevel="1" x14ac:dyDescent="0.35">
      <c r="A100" s="2"/>
      <c r="B100" s="72" t="s">
        <v>125</v>
      </c>
    </row>
    <row r="101" spans="1:3" ht="15.5" hidden="1" outlineLevel="1" x14ac:dyDescent="0.35">
      <c r="A101" s="2"/>
      <c r="B101" s="72" t="s">
        <v>706</v>
      </c>
    </row>
    <row r="102" spans="1:3" ht="15.5" hidden="1" outlineLevel="1" x14ac:dyDescent="0.35">
      <c r="A102" s="2"/>
      <c r="B102" s="72" t="s">
        <v>126</v>
      </c>
    </row>
    <row r="103" spans="1:3" ht="15" collapsed="1" x14ac:dyDescent="0.35">
      <c r="A103" s="55" t="s">
        <v>127</v>
      </c>
    </row>
    <row r="104" spans="1:3" ht="15.5" hidden="1" outlineLevel="1" x14ac:dyDescent="0.35">
      <c r="A104" s="2"/>
      <c r="B104" s="54" t="s">
        <v>128</v>
      </c>
    </row>
    <row r="105" spans="1:3" ht="15.5" hidden="1" outlineLevel="1" x14ac:dyDescent="0.35">
      <c r="A105" s="2"/>
      <c r="B105" s="54" t="s">
        <v>129</v>
      </c>
    </row>
    <row r="106" spans="1:3" ht="15.5" hidden="1" outlineLevel="1" x14ac:dyDescent="0.35">
      <c r="A106" s="2"/>
      <c r="B106" s="54" t="s">
        <v>130</v>
      </c>
    </row>
    <row r="107" spans="1:3" ht="15" collapsed="1" x14ac:dyDescent="0.35">
      <c r="A107" s="71" t="s">
        <v>131</v>
      </c>
    </row>
    <row r="108" spans="1:3" ht="15.5" hidden="1" outlineLevel="1" x14ac:dyDescent="0.35">
      <c r="A108" s="2"/>
      <c r="B108" s="72" t="s">
        <v>132</v>
      </c>
      <c r="C108" s="73"/>
    </row>
    <row r="109" spans="1:3" ht="15.5" hidden="1" outlineLevel="1" x14ac:dyDescent="0.35">
      <c r="A109" s="2"/>
      <c r="B109" s="72" t="s">
        <v>133</v>
      </c>
      <c r="C109" s="73"/>
    </row>
    <row r="110" spans="1:3" ht="15.5" hidden="1" outlineLevel="1" x14ac:dyDescent="0.35">
      <c r="A110" s="2"/>
      <c r="B110" s="72" t="s">
        <v>134</v>
      </c>
      <c r="C110" s="73"/>
    </row>
    <row r="111" spans="1:3" ht="15.5" hidden="1" outlineLevel="1" x14ac:dyDescent="0.35">
      <c r="A111" s="2"/>
      <c r="B111" s="72" t="s">
        <v>135</v>
      </c>
      <c r="C111" s="73"/>
    </row>
    <row r="112" spans="1:3" ht="15.5" hidden="1" outlineLevel="1" x14ac:dyDescent="0.35">
      <c r="A112" s="2"/>
      <c r="B112" s="72" t="s">
        <v>136</v>
      </c>
      <c r="C112" s="73"/>
    </row>
    <row r="113" spans="1:23" ht="15" collapsed="1" x14ac:dyDescent="0.35">
      <c r="A113" s="55" t="s">
        <v>137</v>
      </c>
    </row>
    <row r="114" spans="1:23" ht="15.5" hidden="1" outlineLevel="1" x14ac:dyDescent="0.35">
      <c r="A114" s="2"/>
      <c r="B114" s="54" t="s">
        <v>138</v>
      </c>
    </row>
    <row r="115" spans="1:23" ht="15.5" hidden="1" outlineLevel="1" x14ac:dyDescent="0.35">
      <c r="A115" s="2"/>
      <c r="B115" s="54" t="s">
        <v>139</v>
      </c>
    </row>
    <row r="116" spans="1:23" ht="15.5" hidden="1" outlineLevel="1" x14ac:dyDescent="0.35">
      <c r="A116" s="2"/>
      <c r="B116" s="54" t="s">
        <v>140</v>
      </c>
    </row>
    <row r="117" spans="1:23" ht="15.5" hidden="1" outlineLevel="1" x14ac:dyDescent="0.35">
      <c r="A117" s="2"/>
      <c r="B117" s="54" t="s">
        <v>141</v>
      </c>
    </row>
    <row r="118" spans="1:23" ht="15.5" hidden="1" outlineLevel="1" x14ac:dyDescent="0.35">
      <c r="A118" s="2"/>
      <c r="B118" s="54" t="s">
        <v>142</v>
      </c>
    </row>
    <row r="119" spans="1:23" ht="15.5" collapsed="1" x14ac:dyDescent="0.35">
      <c r="A119" s="2"/>
      <c r="B119" s="54"/>
    </row>
    <row r="120" spans="1:23" ht="36" customHeight="1" x14ac:dyDescent="0.35">
      <c r="A120" s="110" t="s">
        <v>143</v>
      </c>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row>
    <row r="121" spans="1:23" ht="15" x14ac:dyDescent="0.35">
      <c r="A121" s="55" t="s">
        <v>30</v>
      </c>
    </row>
    <row r="122" spans="1:23" ht="15.5" hidden="1" outlineLevel="1" x14ac:dyDescent="0.35">
      <c r="A122" s="2"/>
      <c r="B122" s="54" t="s">
        <v>31</v>
      </c>
    </row>
    <row r="123" spans="1:23" ht="15.5" hidden="1" outlineLevel="1" x14ac:dyDescent="0.35">
      <c r="A123" s="2"/>
      <c r="B123" s="54" t="s">
        <v>144</v>
      </c>
    </row>
    <row r="124" spans="1:23" ht="15.5" hidden="1" outlineLevel="1" x14ac:dyDescent="0.35">
      <c r="A124" s="2"/>
      <c r="B124" s="54" t="s">
        <v>145</v>
      </c>
    </row>
    <row r="125" spans="1:23" ht="15.5" hidden="1" outlineLevel="1" x14ac:dyDescent="0.35">
      <c r="A125" s="2"/>
      <c r="B125" s="54" t="s">
        <v>146</v>
      </c>
    </row>
    <row r="126" spans="1:23" ht="15.5" hidden="1" outlineLevel="1" x14ac:dyDescent="0.35">
      <c r="A126" s="2"/>
      <c r="B126" s="54" t="s">
        <v>147</v>
      </c>
    </row>
    <row r="127" spans="1:23" ht="15.5" hidden="1" outlineLevel="1" x14ac:dyDescent="0.35">
      <c r="A127" s="2"/>
      <c r="B127" s="54" t="s">
        <v>148</v>
      </c>
    </row>
    <row r="128" spans="1:23" ht="15.5" hidden="1" outlineLevel="1" x14ac:dyDescent="0.35">
      <c r="A128" s="2"/>
      <c r="B128" s="54" t="s">
        <v>149</v>
      </c>
    </row>
    <row r="129" spans="1:2" ht="15.5" hidden="1" outlineLevel="1" x14ac:dyDescent="0.35">
      <c r="A129" s="2"/>
      <c r="B129" s="54" t="s">
        <v>150</v>
      </c>
    </row>
    <row r="130" spans="1:2" ht="15.5" hidden="1" outlineLevel="1" x14ac:dyDescent="0.35">
      <c r="A130" s="2"/>
      <c r="B130" s="54" t="s">
        <v>151</v>
      </c>
    </row>
    <row r="131" spans="1:2" ht="15.5" hidden="1" outlineLevel="1" x14ac:dyDescent="0.35">
      <c r="A131" s="2"/>
      <c r="B131" s="54" t="s">
        <v>152</v>
      </c>
    </row>
    <row r="132" spans="1:2" ht="15.5" hidden="1" outlineLevel="1" x14ac:dyDescent="0.35">
      <c r="A132" s="2"/>
      <c r="B132" s="54" t="s">
        <v>153</v>
      </c>
    </row>
    <row r="133" spans="1:2" ht="15.5" hidden="1" outlineLevel="1" x14ac:dyDescent="0.35">
      <c r="A133" s="2"/>
      <c r="B133" s="54" t="s">
        <v>154</v>
      </c>
    </row>
    <row r="134" spans="1:2" ht="15.5" hidden="1" outlineLevel="1" x14ac:dyDescent="0.35">
      <c r="A134" s="2"/>
      <c r="B134" s="54" t="s">
        <v>155</v>
      </c>
    </row>
    <row r="135" spans="1:2" ht="15.5" hidden="1" outlineLevel="1" x14ac:dyDescent="0.35">
      <c r="A135" s="2"/>
      <c r="B135" s="54" t="s">
        <v>156</v>
      </c>
    </row>
    <row r="136" spans="1:2" ht="15.5" hidden="1" outlineLevel="1" x14ac:dyDescent="0.35">
      <c r="A136" s="2"/>
      <c r="B136" s="54" t="s">
        <v>157</v>
      </c>
    </row>
    <row r="137" spans="1:2" ht="15.5" hidden="1" outlineLevel="1" x14ac:dyDescent="0.35">
      <c r="A137" s="2"/>
      <c r="B137" s="54" t="s">
        <v>34</v>
      </c>
    </row>
    <row r="138" spans="1:2" ht="15.5" hidden="1" outlineLevel="1" x14ac:dyDescent="0.35">
      <c r="A138" s="2"/>
      <c r="B138" s="54" t="s">
        <v>158</v>
      </c>
    </row>
    <row r="139" spans="1:2" ht="15" collapsed="1" x14ac:dyDescent="0.35">
      <c r="A139" s="55" t="s">
        <v>159</v>
      </c>
    </row>
    <row r="140" spans="1:2" ht="15.5" hidden="1" outlineLevel="1" x14ac:dyDescent="0.35">
      <c r="A140" s="2"/>
      <c r="B140" s="54" t="s">
        <v>160</v>
      </c>
    </row>
    <row r="141" spans="1:2" ht="15.5" hidden="1" outlineLevel="1" x14ac:dyDescent="0.35">
      <c r="A141" s="2"/>
      <c r="B141" s="54" t="s">
        <v>161</v>
      </c>
    </row>
    <row r="142" spans="1:2" ht="15.5" hidden="1" outlineLevel="1" x14ac:dyDescent="0.35">
      <c r="A142" s="2"/>
      <c r="B142" s="54" t="s">
        <v>63</v>
      </c>
    </row>
    <row r="143" spans="1:2" ht="15.5" hidden="1" outlineLevel="1" x14ac:dyDescent="0.35">
      <c r="A143" s="2"/>
      <c r="B143" s="54" t="s">
        <v>162</v>
      </c>
    </row>
    <row r="144" spans="1:2" ht="15.5" hidden="1" outlineLevel="1" x14ac:dyDescent="0.35">
      <c r="A144" s="2"/>
      <c r="B144" s="54" t="s">
        <v>163</v>
      </c>
    </row>
    <row r="145" spans="1:2" ht="15.5" hidden="1" outlineLevel="1" x14ac:dyDescent="0.35">
      <c r="A145" s="2"/>
      <c r="B145" s="54" t="s">
        <v>65</v>
      </c>
    </row>
    <row r="146" spans="1:2" ht="15.5" hidden="1" outlineLevel="1" x14ac:dyDescent="0.35">
      <c r="A146" s="2"/>
      <c r="B146" s="54" t="s">
        <v>164</v>
      </c>
    </row>
    <row r="147" spans="1:2" ht="15.5" hidden="1" outlineLevel="1" x14ac:dyDescent="0.35">
      <c r="A147" s="2"/>
      <c r="B147" s="54" t="s">
        <v>165</v>
      </c>
    </row>
    <row r="148" spans="1:2" ht="15.5" hidden="1" outlineLevel="1" x14ac:dyDescent="0.35">
      <c r="A148" s="2"/>
      <c r="B148" s="54" t="s">
        <v>166</v>
      </c>
    </row>
    <row r="149" spans="1:2" ht="15.5" hidden="1" outlineLevel="1" x14ac:dyDescent="0.35">
      <c r="A149" s="2"/>
      <c r="B149" s="54" t="s">
        <v>66</v>
      </c>
    </row>
    <row r="150" spans="1:2" ht="15.5" hidden="1" outlineLevel="1" x14ac:dyDescent="0.35">
      <c r="A150" s="2"/>
      <c r="B150" s="54" t="s">
        <v>167</v>
      </c>
    </row>
    <row r="151" spans="1:2" ht="15.5" hidden="1" outlineLevel="1" x14ac:dyDescent="0.35">
      <c r="A151" s="2"/>
      <c r="B151" s="54" t="s">
        <v>67</v>
      </c>
    </row>
    <row r="152" spans="1:2" ht="15.5" hidden="1" outlineLevel="1" x14ac:dyDescent="0.35">
      <c r="A152" s="2"/>
      <c r="B152" s="54" t="s">
        <v>68</v>
      </c>
    </row>
    <row r="153" spans="1:2" ht="15" collapsed="1" x14ac:dyDescent="0.35">
      <c r="A153" s="70" t="s">
        <v>168</v>
      </c>
    </row>
    <row r="154" spans="1:2" ht="15.5" hidden="1" outlineLevel="1" x14ac:dyDescent="0.35">
      <c r="A154" s="2"/>
      <c r="B154" s="74" t="s">
        <v>169</v>
      </c>
    </row>
    <row r="155" spans="1:2" ht="15.5" hidden="1" outlineLevel="1" x14ac:dyDescent="0.35">
      <c r="A155" s="2"/>
      <c r="B155" s="74" t="s">
        <v>170</v>
      </c>
    </row>
    <row r="156" spans="1:2" ht="15.5" hidden="1" outlineLevel="1" x14ac:dyDescent="0.35">
      <c r="A156" s="2"/>
      <c r="B156" s="74" t="s">
        <v>171</v>
      </c>
    </row>
    <row r="157" spans="1:2" ht="15" collapsed="1" x14ac:dyDescent="0.35">
      <c r="A157" s="55" t="s">
        <v>172</v>
      </c>
    </row>
    <row r="158" spans="1:2" ht="15.5" hidden="1" outlineLevel="1" x14ac:dyDescent="0.35">
      <c r="A158" s="2"/>
      <c r="B158" s="54" t="s">
        <v>98</v>
      </c>
    </row>
    <row r="159" spans="1:2" ht="15.5" hidden="1" outlineLevel="1" x14ac:dyDescent="0.35">
      <c r="A159" s="2"/>
      <c r="B159" s="54" t="s">
        <v>173</v>
      </c>
    </row>
    <row r="160" spans="1:2" ht="15.5" hidden="1" outlineLevel="1" x14ac:dyDescent="0.35">
      <c r="A160" s="2"/>
      <c r="B160" s="54" t="s">
        <v>100</v>
      </c>
    </row>
    <row r="161" spans="1:2" ht="15.5" hidden="1" outlineLevel="1" x14ac:dyDescent="0.35">
      <c r="A161" s="2"/>
      <c r="B161" s="54" t="s">
        <v>174</v>
      </c>
    </row>
    <row r="162" spans="1:2" ht="15.5" hidden="1" outlineLevel="1" x14ac:dyDescent="0.35">
      <c r="A162" s="2"/>
      <c r="B162" s="54" t="s">
        <v>175</v>
      </c>
    </row>
    <row r="163" spans="1:2" ht="15.5" hidden="1" outlineLevel="1" x14ac:dyDescent="0.35">
      <c r="A163" s="2"/>
      <c r="B163" s="54" t="s">
        <v>101</v>
      </c>
    </row>
    <row r="164" spans="1:2" ht="15.5" hidden="1" outlineLevel="1" x14ac:dyDescent="0.35">
      <c r="A164" s="2"/>
      <c r="B164" s="54" t="s">
        <v>103</v>
      </c>
    </row>
    <row r="165" spans="1:2" ht="15.5" hidden="1" outlineLevel="1" x14ac:dyDescent="0.35">
      <c r="A165" s="2"/>
      <c r="B165" s="54" t="s">
        <v>176</v>
      </c>
    </row>
    <row r="166" spans="1:2" ht="15" hidden="1" customHeight="1" outlineLevel="1" x14ac:dyDescent="0.35">
      <c r="A166" s="2"/>
      <c r="B166" s="54" t="s">
        <v>104</v>
      </c>
    </row>
    <row r="167" spans="1:2" ht="15.5" hidden="1" outlineLevel="1" x14ac:dyDescent="0.35">
      <c r="A167" s="2"/>
      <c r="B167" s="54" t="s">
        <v>105</v>
      </c>
    </row>
    <row r="168" spans="1:2" ht="15.5" hidden="1" outlineLevel="1" x14ac:dyDescent="0.35">
      <c r="A168" s="2"/>
      <c r="B168" s="54" t="s">
        <v>177</v>
      </c>
    </row>
    <row r="169" spans="1:2" ht="15" collapsed="1" x14ac:dyDescent="0.35">
      <c r="A169" s="55" t="s">
        <v>178</v>
      </c>
    </row>
    <row r="170" spans="1:2" ht="15.5" hidden="1" outlineLevel="1" x14ac:dyDescent="0.35">
      <c r="A170" s="2"/>
      <c r="B170" s="54" t="s">
        <v>179</v>
      </c>
    </row>
    <row r="171" spans="1:2" ht="15.5" hidden="1" outlineLevel="1" x14ac:dyDescent="0.35">
      <c r="A171" s="2"/>
      <c r="B171" s="54" t="s">
        <v>81</v>
      </c>
    </row>
    <row r="172" spans="1:2" ht="15.5" hidden="1" outlineLevel="1" x14ac:dyDescent="0.35">
      <c r="A172" s="2"/>
      <c r="B172" s="54" t="s">
        <v>82</v>
      </c>
    </row>
    <row r="173" spans="1:2" ht="15" collapsed="1" x14ac:dyDescent="0.35">
      <c r="A173" s="55" t="s">
        <v>180</v>
      </c>
    </row>
    <row r="174" spans="1:2" ht="15.5" hidden="1" outlineLevel="1" x14ac:dyDescent="0.35">
      <c r="A174" s="2"/>
      <c r="B174" s="54" t="s">
        <v>181</v>
      </c>
    </row>
    <row r="175" spans="1:2" ht="15.5" hidden="1" outlineLevel="1" x14ac:dyDescent="0.35">
      <c r="A175" s="2"/>
      <c r="B175" s="54" t="s">
        <v>36</v>
      </c>
    </row>
    <row r="176" spans="1:2" ht="15.5" hidden="1" outlineLevel="1" x14ac:dyDescent="0.35">
      <c r="A176" s="2"/>
      <c r="B176" s="54" t="s">
        <v>37</v>
      </c>
    </row>
    <row r="177" spans="1:2" ht="15" collapsed="1" x14ac:dyDescent="0.35">
      <c r="A177" s="70" t="s">
        <v>182</v>
      </c>
    </row>
    <row r="178" spans="1:2" ht="15.5" hidden="1" outlineLevel="1" x14ac:dyDescent="0.35">
      <c r="A178" s="2"/>
      <c r="B178" s="74" t="s">
        <v>183</v>
      </c>
    </row>
    <row r="179" spans="1:2" ht="15.5" hidden="1" outlineLevel="1" x14ac:dyDescent="0.35">
      <c r="A179" s="2"/>
      <c r="B179" s="74" t="s">
        <v>184</v>
      </c>
    </row>
    <row r="180" spans="1:2" ht="15.5" hidden="1" outlineLevel="1" x14ac:dyDescent="0.35">
      <c r="A180" s="2"/>
      <c r="B180" s="74" t="s">
        <v>185</v>
      </c>
    </row>
    <row r="181" spans="1:2" ht="15.5" hidden="1" outlineLevel="1" x14ac:dyDescent="0.35">
      <c r="A181" s="2"/>
      <c r="B181" s="74" t="s">
        <v>186</v>
      </c>
    </row>
    <row r="182" spans="1:2" ht="15.5" hidden="1" outlineLevel="1" x14ac:dyDescent="0.35">
      <c r="A182" s="2"/>
      <c r="B182" s="74" t="s">
        <v>187</v>
      </c>
    </row>
    <row r="183" spans="1:2" ht="15.5" hidden="1" outlineLevel="1" x14ac:dyDescent="0.35">
      <c r="A183" s="2"/>
      <c r="B183" s="74" t="s">
        <v>188</v>
      </c>
    </row>
    <row r="184" spans="1:2" ht="15" collapsed="1" x14ac:dyDescent="0.35">
      <c r="A184" s="55" t="s">
        <v>189</v>
      </c>
    </row>
    <row r="185" spans="1:2" ht="15.5" hidden="1" outlineLevel="1" x14ac:dyDescent="0.35">
      <c r="A185" s="2"/>
      <c r="B185" s="54" t="s">
        <v>74</v>
      </c>
    </row>
    <row r="186" spans="1:2" ht="15.5" hidden="1" outlineLevel="1" x14ac:dyDescent="0.35">
      <c r="A186" s="2"/>
      <c r="B186" s="54" t="s">
        <v>76</v>
      </c>
    </row>
    <row r="187" spans="1:2" ht="15.5" hidden="1" outlineLevel="1" x14ac:dyDescent="0.35">
      <c r="A187" s="2"/>
      <c r="B187" s="54" t="s">
        <v>190</v>
      </c>
    </row>
    <row r="188" spans="1:2" ht="15" collapsed="1" x14ac:dyDescent="0.35">
      <c r="A188" s="70" t="s">
        <v>191</v>
      </c>
    </row>
    <row r="189" spans="1:2" ht="15.5" hidden="1" outlineLevel="1" x14ac:dyDescent="0.35">
      <c r="A189" s="2"/>
      <c r="B189" s="74" t="s">
        <v>192</v>
      </c>
    </row>
    <row r="190" spans="1:2" ht="15" collapsed="1" x14ac:dyDescent="0.35">
      <c r="A190" s="55" t="s">
        <v>193</v>
      </c>
    </row>
    <row r="191" spans="1:2" ht="15.5" hidden="1" outlineLevel="1" x14ac:dyDescent="0.35">
      <c r="A191" s="2"/>
      <c r="B191" s="54" t="s">
        <v>194</v>
      </c>
    </row>
    <row r="192" spans="1:2" ht="15.5" hidden="1" outlineLevel="1" x14ac:dyDescent="0.35">
      <c r="A192" s="2"/>
      <c r="B192" s="54" t="s">
        <v>115</v>
      </c>
    </row>
    <row r="193" spans="1:2" ht="15.5" hidden="1" outlineLevel="1" x14ac:dyDescent="0.35">
      <c r="A193" s="2"/>
      <c r="B193" s="54" t="s">
        <v>117</v>
      </c>
    </row>
    <row r="194" spans="1:2" ht="15.5" hidden="1" outlineLevel="1" x14ac:dyDescent="0.35">
      <c r="A194" s="2"/>
      <c r="B194" s="54" t="s">
        <v>195</v>
      </c>
    </row>
    <row r="195" spans="1:2" ht="15.5" hidden="1" outlineLevel="1" x14ac:dyDescent="0.35">
      <c r="A195" s="2"/>
      <c r="B195" s="54" t="s">
        <v>196</v>
      </c>
    </row>
    <row r="196" spans="1:2" ht="15.5" hidden="1" outlineLevel="1" x14ac:dyDescent="0.35">
      <c r="A196" s="2"/>
      <c r="B196" s="54" t="s">
        <v>197</v>
      </c>
    </row>
    <row r="197" spans="1:2" ht="15.5" hidden="1" outlineLevel="1" x14ac:dyDescent="0.35">
      <c r="A197" s="2"/>
      <c r="B197" s="54" t="s">
        <v>198</v>
      </c>
    </row>
    <row r="198" spans="1:2" ht="15.5" hidden="1" outlineLevel="1" x14ac:dyDescent="0.35">
      <c r="A198" s="2"/>
      <c r="B198" s="54" t="s">
        <v>199</v>
      </c>
    </row>
    <row r="199" spans="1:2" ht="15.5" hidden="1" outlineLevel="1" x14ac:dyDescent="0.35">
      <c r="A199" s="2"/>
      <c r="B199" s="54" t="s">
        <v>200</v>
      </c>
    </row>
    <row r="200" spans="1:2" ht="15.5" hidden="1" outlineLevel="1" x14ac:dyDescent="0.35">
      <c r="A200" s="2"/>
      <c r="B200" s="54" t="s">
        <v>201</v>
      </c>
    </row>
    <row r="201" spans="1:2" ht="15" collapsed="1" x14ac:dyDescent="0.35">
      <c r="A201" s="70" t="s">
        <v>202</v>
      </c>
    </row>
    <row r="202" spans="1:2" ht="15.5" hidden="1" outlineLevel="1" x14ac:dyDescent="0.35">
      <c r="A202" s="2"/>
      <c r="B202" s="74" t="s">
        <v>203</v>
      </c>
    </row>
    <row r="203" spans="1:2" ht="15.5" hidden="1" outlineLevel="1" x14ac:dyDescent="0.35">
      <c r="A203" s="2"/>
      <c r="B203" s="74" t="s">
        <v>204</v>
      </c>
    </row>
    <row r="204" spans="1:2" ht="15" collapsed="1" x14ac:dyDescent="0.35">
      <c r="A204" s="55" t="s">
        <v>205</v>
      </c>
    </row>
    <row r="205" spans="1:2" ht="15.5" hidden="1" outlineLevel="1" x14ac:dyDescent="0.35">
      <c r="A205" s="2"/>
      <c r="B205" s="54" t="s">
        <v>78</v>
      </c>
    </row>
    <row r="206" spans="1:2" ht="15.5" hidden="1" outlineLevel="1" x14ac:dyDescent="0.35">
      <c r="A206" s="2"/>
      <c r="B206" s="54" t="s">
        <v>206</v>
      </c>
    </row>
    <row r="207" spans="1:2" ht="15" collapsed="1" x14ac:dyDescent="0.35">
      <c r="A207" s="70" t="s">
        <v>207</v>
      </c>
    </row>
    <row r="208" spans="1:2" ht="15.5" hidden="1" outlineLevel="1" x14ac:dyDescent="0.35">
      <c r="A208" s="2"/>
      <c r="B208" s="74" t="s">
        <v>208</v>
      </c>
    </row>
    <row r="209" spans="1:2" ht="15.5" hidden="1" outlineLevel="1" x14ac:dyDescent="0.35">
      <c r="A209" s="2"/>
      <c r="B209" s="74" t="s">
        <v>209</v>
      </c>
    </row>
    <row r="210" spans="1:2" ht="15" collapsed="1" x14ac:dyDescent="0.35">
      <c r="A210" s="55" t="s">
        <v>210</v>
      </c>
    </row>
    <row r="211" spans="1:2" ht="15.5" hidden="1" outlineLevel="1" x14ac:dyDescent="0.35">
      <c r="A211" s="2"/>
      <c r="B211" s="54" t="s">
        <v>211</v>
      </c>
    </row>
    <row r="212" spans="1:2" ht="15.5" hidden="1" outlineLevel="1" x14ac:dyDescent="0.35">
      <c r="A212" s="2"/>
      <c r="B212" s="54" t="s">
        <v>212</v>
      </c>
    </row>
    <row r="213" spans="1:2" ht="15.5" hidden="1" outlineLevel="1" x14ac:dyDescent="0.35">
      <c r="A213" s="2"/>
      <c r="B213" s="54" t="s">
        <v>213</v>
      </c>
    </row>
    <row r="214" spans="1:2" ht="15.5" hidden="1" outlineLevel="1" x14ac:dyDescent="0.35">
      <c r="A214" s="2"/>
      <c r="B214" s="54" t="s">
        <v>214</v>
      </c>
    </row>
    <row r="215" spans="1:2" ht="15.5" hidden="1" outlineLevel="1" x14ac:dyDescent="0.35">
      <c r="A215" s="2"/>
      <c r="B215" s="54" t="s">
        <v>50</v>
      </c>
    </row>
    <row r="216" spans="1:2" ht="15.5" hidden="1" outlineLevel="1" x14ac:dyDescent="0.35">
      <c r="A216" s="2"/>
      <c r="B216" s="54" t="s">
        <v>51</v>
      </c>
    </row>
    <row r="217" spans="1:2" ht="15.5" hidden="1" outlineLevel="1" x14ac:dyDescent="0.35">
      <c r="A217" s="2"/>
      <c r="B217" s="54" t="s">
        <v>215</v>
      </c>
    </row>
    <row r="218" spans="1:2" ht="15.5" hidden="1" outlineLevel="1" x14ac:dyDescent="0.35">
      <c r="A218" s="2"/>
      <c r="B218" s="54" t="s">
        <v>216</v>
      </c>
    </row>
    <row r="219" spans="1:2" ht="15.5" hidden="1" outlineLevel="1" x14ac:dyDescent="0.35">
      <c r="A219" s="2"/>
      <c r="B219" s="54" t="s">
        <v>217</v>
      </c>
    </row>
    <row r="220" spans="1:2" ht="15.5" hidden="1" outlineLevel="1" x14ac:dyDescent="0.35">
      <c r="A220" s="2"/>
      <c r="B220" s="54" t="s">
        <v>54</v>
      </c>
    </row>
    <row r="221" spans="1:2" ht="15" collapsed="1" x14ac:dyDescent="0.35">
      <c r="A221" s="55" t="s">
        <v>218</v>
      </c>
    </row>
    <row r="222" spans="1:2" ht="15.5" hidden="1" outlineLevel="1" x14ac:dyDescent="0.35">
      <c r="A222" s="2"/>
      <c r="B222" s="54" t="s">
        <v>84</v>
      </c>
    </row>
    <row r="223" spans="1:2" ht="15.5" hidden="1" outlineLevel="1" x14ac:dyDescent="0.35">
      <c r="A223" s="2"/>
      <c r="B223" s="54" t="s">
        <v>219</v>
      </c>
    </row>
    <row r="224" spans="1:2" ht="15.5" hidden="1" outlineLevel="1" x14ac:dyDescent="0.35">
      <c r="A224" s="2"/>
      <c r="B224" s="54" t="s">
        <v>220</v>
      </c>
    </row>
    <row r="225" spans="1:2" ht="15.5" hidden="1" outlineLevel="1" x14ac:dyDescent="0.35">
      <c r="A225" s="2"/>
      <c r="B225" s="54" t="s">
        <v>221</v>
      </c>
    </row>
    <row r="226" spans="1:2" ht="15.5" hidden="1" outlineLevel="1" x14ac:dyDescent="0.35">
      <c r="A226" s="2"/>
      <c r="B226" s="54" t="s">
        <v>222</v>
      </c>
    </row>
    <row r="227" spans="1:2" ht="15.5" hidden="1" outlineLevel="1" x14ac:dyDescent="0.35">
      <c r="A227" s="2"/>
      <c r="B227" s="54" t="s">
        <v>223</v>
      </c>
    </row>
    <row r="228" spans="1:2" ht="15.5" hidden="1" outlineLevel="1" x14ac:dyDescent="0.35">
      <c r="A228" s="2"/>
      <c r="B228" s="54" t="s">
        <v>88</v>
      </c>
    </row>
    <row r="229" spans="1:2" ht="15.5" hidden="1" outlineLevel="1" x14ac:dyDescent="0.35">
      <c r="A229" s="2"/>
      <c r="B229" s="54" t="s">
        <v>707</v>
      </c>
    </row>
    <row r="230" spans="1:2" ht="15" collapsed="1" x14ac:dyDescent="0.35">
      <c r="A230" s="55" t="s">
        <v>224</v>
      </c>
    </row>
    <row r="231" spans="1:2" ht="15.5" hidden="1" outlineLevel="1" x14ac:dyDescent="0.35">
      <c r="A231" s="2"/>
      <c r="B231" s="54" t="s">
        <v>225</v>
      </c>
    </row>
    <row r="232" spans="1:2" ht="15.5" hidden="1" outlineLevel="1" x14ac:dyDescent="0.35">
      <c r="A232" s="2"/>
      <c r="B232" s="54" t="s">
        <v>108</v>
      </c>
    </row>
    <row r="233" spans="1:2" ht="15.5" hidden="1" outlineLevel="1" x14ac:dyDescent="0.35">
      <c r="A233" s="2"/>
      <c r="B233" s="54" t="s">
        <v>110</v>
      </c>
    </row>
    <row r="234" spans="1:2" ht="15.5" hidden="1" outlineLevel="1" x14ac:dyDescent="0.35">
      <c r="A234" s="2"/>
      <c r="B234" s="54" t="s">
        <v>226</v>
      </c>
    </row>
    <row r="235" spans="1:2" ht="15.5" hidden="1" outlineLevel="1" x14ac:dyDescent="0.35">
      <c r="A235" s="2"/>
      <c r="B235" s="54" t="s">
        <v>112</v>
      </c>
    </row>
    <row r="236" spans="1:2" ht="15.5" hidden="1" outlineLevel="1" x14ac:dyDescent="0.35">
      <c r="A236" s="2"/>
      <c r="B236" s="54" t="s">
        <v>113</v>
      </c>
    </row>
    <row r="237" spans="1:2" ht="15" collapsed="1" x14ac:dyDescent="0.35">
      <c r="A237" s="55" t="s">
        <v>227</v>
      </c>
    </row>
    <row r="238" spans="1:2" ht="15.5" hidden="1" outlineLevel="1" x14ac:dyDescent="0.35">
      <c r="A238" s="2"/>
      <c r="B238" s="54" t="s">
        <v>228</v>
      </c>
    </row>
    <row r="239" spans="1:2" ht="15.5" hidden="1" outlineLevel="1" x14ac:dyDescent="0.35">
      <c r="A239" s="2"/>
      <c r="B239" s="54" t="s">
        <v>229</v>
      </c>
    </row>
    <row r="240" spans="1:2" ht="15.5" hidden="1" outlineLevel="1" x14ac:dyDescent="0.35">
      <c r="A240" s="2"/>
      <c r="B240" s="54" t="s">
        <v>230</v>
      </c>
    </row>
    <row r="241" spans="1:2" ht="15.5" collapsed="1" x14ac:dyDescent="0.35">
      <c r="A241" s="57" t="s">
        <v>231</v>
      </c>
    </row>
    <row r="242" spans="1:2" ht="15.5" hidden="1" outlineLevel="1" x14ac:dyDescent="0.35">
      <c r="A242" s="1"/>
      <c r="B242" s="54" t="s">
        <v>232</v>
      </c>
    </row>
    <row r="243" spans="1:2" ht="15.5" hidden="1" outlineLevel="1" x14ac:dyDescent="0.35">
      <c r="A243" s="1"/>
      <c r="B243" s="54" t="s">
        <v>138</v>
      </c>
    </row>
    <row r="244" spans="1:2" ht="15.5" hidden="1" outlineLevel="1" x14ac:dyDescent="0.35">
      <c r="A244" s="1"/>
      <c r="B244" s="54" t="s">
        <v>233</v>
      </c>
    </row>
    <row r="245" spans="1:2" ht="15.5" hidden="1" outlineLevel="1" x14ac:dyDescent="0.35">
      <c r="A245" s="1"/>
      <c r="B245" s="54" t="s">
        <v>234</v>
      </c>
    </row>
    <row r="246" spans="1:2" ht="15.5" hidden="1" outlineLevel="1" x14ac:dyDescent="0.35">
      <c r="A246" s="1"/>
      <c r="B246" s="54" t="s">
        <v>235</v>
      </c>
    </row>
    <row r="247" spans="1:2" ht="15.5" hidden="1" outlineLevel="1" x14ac:dyDescent="0.35">
      <c r="A247" s="1"/>
      <c r="B247" s="54" t="s">
        <v>236</v>
      </c>
    </row>
    <row r="248" spans="1:2" ht="15.5" hidden="1" outlineLevel="1" x14ac:dyDescent="0.35">
      <c r="A248" s="1"/>
      <c r="B248" s="54" t="s">
        <v>237</v>
      </c>
    </row>
    <row r="249" spans="1:2" ht="15.5" collapsed="1" x14ac:dyDescent="0.35">
      <c r="A249" s="1"/>
    </row>
  </sheetData>
  <mergeCells count="3">
    <mergeCell ref="A2:U2"/>
    <mergeCell ref="A1:D1"/>
    <mergeCell ref="A120:W120"/>
  </mergeCells>
  <hyperlinks>
    <hyperlink ref="A1:D1" location="'0. Cover'!A1" display="Return to Cover Page" xr:uid="{00000000-0004-0000-0100-000000000000}"/>
  </hyperlinks>
  <pageMargins left="0.7" right="0.7" top="0.75" bottom="0.75" header="0.3" footer="0.3"/>
  <pageSetup scale="9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9"/>
  <sheetViews>
    <sheetView topLeftCell="B1" workbookViewId="0">
      <pane ySplit="3" topLeftCell="A16" activePane="bottomLeft" state="frozen"/>
      <selection pane="bottomLeft" activeCell="B1" sqref="A1:XFD1048576"/>
    </sheetView>
  </sheetViews>
  <sheetFormatPr defaultRowHeight="14.5" x14ac:dyDescent="0.35"/>
  <cols>
    <col min="1" max="1" width="37.26953125" customWidth="1"/>
    <col min="2" max="2" width="59.179687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38.1796875" customWidth="1"/>
    <col min="11" max="11" width="6.1796875" customWidth="1"/>
    <col min="12" max="12" width="6" customWidth="1"/>
    <col min="13" max="13" width="19.453125" customWidth="1"/>
    <col min="14" max="14" width="20.26953125" customWidth="1"/>
  </cols>
  <sheetData>
    <row r="1" spans="1:12" ht="46.9" customHeight="1" x14ac:dyDescent="0.65">
      <c r="A1" s="78" t="s">
        <v>28</v>
      </c>
      <c r="B1" s="79"/>
    </row>
    <row r="2" spans="1:12" ht="96" customHeight="1" x14ac:dyDescent="0.35">
      <c r="A2" s="119" t="s">
        <v>402</v>
      </c>
      <c r="B2" s="119"/>
      <c r="C2" s="119"/>
      <c r="D2" s="119"/>
      <c r="E2" s="119"/>
      <c r="F2" s="119"/>
      <c r="G2" s="119"/>
      <c r="H2" s="119"/>
      <c r="J2" s="119" t="s">
        <v>403</v>
      </c>
      <c r="K2" s="119"/>
      <c r="L2" s="119"/>
    </row>
    <row r="3" spans="1:12" x14ac:dyDescent="0.35">
      <c r="A3" s="6" t="s">
        <v>240</v>
      </c>
      <c r="B3" s="6" t="s">
        <v>241</v>
      </c>
      <c r="C3" s="6" t="s">
        <v>275</v>
      </c>
      <c r="D3" s="33" t="s">
        <v>243</v>
      </c>
      <c r="E3" s="6" t="s">
        <v>276</v>
      </c>
      <c r="F3" s="33" t="s">
        <v>277</v>
      </c>
      <c r="G3" s="4" t="s">
        <v>278</v>
      </c>
      <c r="H3" s="4" t="s">
        <v>279</v>
      </c>
      <c r="J3" s="6" t="s">
        <v>240</v>
      </c>
      <c r="K3" s="6" t="s">
        <v>250</v>
      </c>
      <c r="L3" s="6" t="s">
        <v>280</v>
      </c>
    </row>
    <row r="4" spans="1:12" x14ac:dyDescent="0.35">
      <c r="A4" s="23" t="s">
        <v>266</v>
      </c>
      <c r="B4" s="23" t="s">
        <v>197</v>
      </c>
      <c r="C4" s="8">
        <v>1</v>
      </c>
      <c r="D4" s="9">
        <f>C4/$E$4</f>
        <v>1</v>
      </c>
      <c r="E4" s="8">
        <v>1</v>
      </c>
      <c r="F4" s="9">
        <f>E4/SUM($E$4:$E$22)</f>
        <v>2.7027027027027029E-2</v>
      </c>
      <c r="G4" s="10">
        <v>20000</v>
      </c>
      <c r="H4" s="10">
        <f>G4*F4</f>
        <v>540.54054054054052</v>
      </c>
      <c r="J4" s="23" t="s">
        <v>251</v>
      </c>
      <c r="K4" s="8">
        <v>8</v>
      </c>
      <c r="L4" s="9">
        <v>0.21621621621621623</v>
      </c>
    </row>
    <row r="5" spans="1:12" x14ac:dyDescent="0.35">
      <c r="A5" s="24" t="s">
        <v>255</v>
      </c>
      <c r="B5" s="24" t="s">
        <v>65</v>
      </c>
      <c r="C5" s="25">
        <v>7</v>
      </c>
      <c r="D5" s="26">
        <f>C5/$E$5</f>
        <v>1</v>
      </c>
      <c r="E5" s="25">
        <v>7</v>
      </c>
      <c r="F5" s="26">
        <f>E5/SUM($E$4:$E$22)</f>
        <v>0.1891891891891892</v>
      </c>
      <c r="G5" s="27">
        <v>3018.2857142857142</v>
      </c>
      <c r="H5" s="27">
        <f>G5*F5</f>
        <v>571.02702702702709</v>
      </c>
      <c r="J5" s="23" t="s">
        <v>255</v>
      </c>
      <c r="K5" s="8">
        <v>7</v>
      </c>
      <c r="L5" s="9">
        <v>0.1891891891891892</v>
      </c>
    </row>
    <row r="6" spans="1:12" x14ac:dyDescent="0.35">
      <c r="A6" s="123" t="s">
        <v>251</v>
      </c>
      <c r="B6" s="23" t="s">
        <v>31</v>
      </c>
      <c r="C6" s="8">
        <v>1</v>
      </c>
      <c r="D6" s="9">
        <f>C6/$E$6</f>
        <v>0.125</v>
      </c>
      <c r="E6" s="117">
        <v>8</v>
      </c>
      <c r="F6" s="118">
        <f>E6/SUM($E$4:$E$22)</f>
        <v>0.21621621621621623</v>
      </c>
      <c r="G6" s="115">
        <v>9068.6062500000007</v>
      </c>
      <c r="H6" s="115">
        <f>G6*F6</f>
        <v>1960.77972972973</v>
      </c>
      <c r="J6" s="23" t="s">
        <v>263</v>
      </c>
      <c r="K6" s="8">
        <v>7</v>
      </c>
      <c r="L6" s="9">
        <v>0.1891891891891892</v>
      </c>
    </row>
    <row r="7" spans="1:12" x14ac:dyDescent="0.35">
      <c r="A7" s="123"/>
      <c r="B7" s="23" t="s">
        <v>144</v>
      </c>
      <c r="C7" s="8">
        <v>1</v>
      </c>
      <c r="D7" s="9">
        <f t="shared" ref="D7:D10" si="0">C7/$E$6</f>
        <v>0.125</v>
      </c>
      <c r="E7" s="117"/>
      <c r="F7" s="118"/>
      <c r="G7" s="115"/>
      <c r="H7" s="115"/>
      <c r="J7" s="23" t="s">
        <v>264</v>
      </c>
      <c r="K7" s="8">
        <v>3</v>
      </c>
      <c r="L7" s="9">
        <v>8.1081081081081086E-2</v>
      </c>
    </row>
    <row r="8" spans="1:12" x14ac:dyDescent="0.35">
      <c r="A8" s="123"/>
      <c r="B8" s="23" t="s">
        <v>147</v>
      </c>
      <c r="C8" s="8">
        <v>2</v>
      </c>
      <c r="D8" s="9">
        <f t="shared" si="0"/>
        <v>0.25</v>
      </c>
      <c r="E8" s="117"/>
      <c r="F8" s="118"/>
      <c r="G8" s="115"/>
      <c r="H8" s="115"/>
      <c r="J8" s="23" t="s">
        <v>258</v>
      </c>
      <c r="K8" s="8">
        <v>3</v>
      </c>
      <c r="L8" s="9">
        <v>8.1081081081081086E-2</v>
      </c>
    </row>
    <row r="9" spans="1:12" x14ac:dyDescent="0.35">
      <c r="A9" s="123"/>
      <c r="B9" s="23" t="s">
        <v>154</v>
      </c>
      <c r="C9" s="8">
        <v>1</v>
      </c>
      <c r="D9" s="9">
        <f t="shared" si="0"/>
        <v>0.125</v>
      </c>
      <c r="E9" s="117"/>
      <c r="F9" s="118"/>
      <c r="G9" s="115"/>
      <c r="H9" s="115"/>
      <c r="J9" s="23" t="s">
        <v>86</v>
      </c>
      <c r="K9" s="8">
        <v>2</v>
      </c>
      <c r="L9" s="9">
        <v>5.4054054054054057E-2</v>
      </c>
    </row>
    <row r="10" spans="1:12" x14ac:dyDescent="0.35">
      <c r="A10" s="123"/>
      <c r="B10" s="23" t="s">
        <v>155</v>
      </c>
      <c r="C10" s="8">
        <v>3</v>
      </c>
      <c r="D10" s="9">
        <f t="shared" si="0"/>
        <v>0.375</v>
      </c>
      <c r="E10" s="117"/>
      <c r="F10" s="118"/>
      <c r="G10" s="115"/>
      <c r="H10" s="115"/>
      <c r="J10" s="23" t="s">
        <v>252</v>
      </c>
      <c r="K10" s="8">
        <v>2</v>
      </c>
      <c r="L10" s="9">
        <v>5.4054054054054057E-2</v>
      </c>
    </row>
    <row r="11" spans="1:12" x14ac:dyDescent="0.35">
      <c r="A11" s="124" t="s">
        <v>263</v>
      </c>
      <c r="B11" s="24" t="s">
        <v>173</v>
      </c>
      <c r="C11" s="25">
        <v>1</v>
      </c>
      <c r="D11" s="26">
        <f>C11/$E$11</f>
        <v>0.14285714285714285</v>
      </c>
      <c r="E11" s="125">
        <v>7</v>
      </c>
      <c r="F11" s="126">
        <f>E11/SUM($E$4:$E$22)</f>
        <v>0.1891891891891892</v>
      </c>
      <c r="G11" s="127">
        <v>-1863.7742857142855</v>
      </c>
      <c r="H11" s="127">
        <f>G11*F11</f>
        <v>-352.6059459459459</v>
      </c>
      <c r="J11" s="23" t="s">
        <v>266</v>
      </c>
      <c r="K11" s="8">
        <v>1</v>
      </c>
      <c r="L11" s="9">
        <v>2.7027027027027029E-2</v>
      </c>
    </row>
    <row r="12" spans="1:12" x14ac:dyDescent="0.35">
      <c r="A12" s="124"/>
      <c r="B12" s="24" t="s">
        <v>104</v>
      </c>
      <c r="C12" s="25">
        <v>3</v>
      </c>
      <c r="D12" s="26">
        <f t="shared" ref="D12:D14" si="1">C12/$E$11</f>
        <v>0.42857142857142855</v>
      </c>
      <c r="E12" s="125"/>
      <c r="F12" s="126"/>
      <c r="G12" s="127"/>
      <c r="H12" s="127"/>
      <c r="J12" s="23" t="s">
        <v>284</v>
      </c>
      <c r="K12" s="8">
        <v>1</v>
      </c>
      <c r="L12" s="9">
        <v>2.7027027027027029E-2</v>
      </c>
    </row>
    <row r="13" spans="1:12" x14ac:dyDescent="0.35">
      <c r="A13" s="124"/>
      <c r="B13" s="24" t="s">
        <v>105</v>
      </c>
      <c r="C13" s="25">
        <v>2</v>
      </c>
      <c r="D13" s="26">
        <f t="shared" si="1"/>
        <v>0.2857142857142857</v>
      </c>
      <c r="E13" s="125"/>
      <c r="F13" s="126"/>
      <c r="G13" s="127"/>
      <c r="H13" s="127"/>
      <c r="J13" s="23" t="s">
        <v>261</v>
      </c>
      <c r="K13" s="8">
        <v>1</v>
      </c>
      <c r="L13" s="9">
        <v>2.7027027027027029E-2</v>
      </c>
    </row>
    <row r="14" spans="1:12" x14ac:dyDescent="0.35">
      <c r="A14" s="124"/>
      <c r="B14" s="24" t="s">
        <v>177</v>
      </c>
      <c r="C14" s="25">
        <v>1</v>
      </c>
      <c r="D14" s="26">
        <f t="shared" si="1"/>
        <v>0.14285714285714285</v>
      </c>
      <c r="E14" s="125"/>
      <c r="F14" s="126"/>
      <c r="G14" s="127"/>
      <c r="H14" s="127"/>
      <c r="J14" s="23" t="s">
        <v>259</v>
      </c>
      <c r="K14" s="8">
        <v>1</v>
      </c>
      <c r="L14" s="9">
        <v>2.7027027027027029E-2</v>
      </c>
    </row>
    <row r="15" spans="1:12" x14ac:dyDescent="0.35">
      <c r="A15" s="23" t="s">
        <v>284</v>
      </c>
      <c r="B15" s="23" t="s">
        <v>208</v>
      </c>
      <c r="C15" s="8">
        <v>1</v>
      </c>
      <c r="D15" s="9">
        <f>C15/$E$15</f>
        <v>1</v>
      </c>
      <c r="E15" s="8">
        <v>1</v>
      </c>
      <c r="F15" s="9">
        <f t="shared" ref="F15:F22" si="2">E15/SUM($E$4:$E$22)</f>
        <v>2.7027027027027029E-2</v>
      </c>
      <c r="G15" s="10">
        <v>6100</v>
      </c>
      <c r="H15" s="10">
        <f t="shared" ref="H15:H22" si="3">G15*F15</f>
        <v>164.86486486486487</v>
      </c>
      <c r="J15" s="23" t="s">
        <v>281</v>
      </c>
      <c r="K15" s="8">
        <v>1</v>
      </c>
      <c r="L15" s="9">
        <v>2.7027027027027029E-2</v>
      </c>
    </row>
    <row r="16" spans="1:12" x14ac:dyDescent="0.35">
      <c r="A16" s="24" t="s">
        <v>261</v>
      </c>
      <c r="B16" s="24" t="s">
        <v>221</v>
      </c>
      <c r="C16" s="25">
        <v>1</v>
      </c>
      <c r="D16" s="26">
        <f>C16/$E$16</f>
        <v>1</v>
      </c>
      <c r="E16" s="25">
        <v>1</v>
      </c>
      <c r="F16" s="26">
        <f t="shared" si="2"/>
        <v>2.7027027027027029E-2</v>
      </c>
      <c r="G16" s="27">
        <v>15584.25</v>
      </c>
      <c r="H16" s="27">
        <f t="shared" si="3"/>
        <v>421.19594594594599</v>
      </c>
    </row>
    <row r="17" spans="1:14" ht="60.65" customHeight="1" x14ac:dyDescent="0.35">
      <c r="A17" s="23" t="s">
        <v>86</v>
      </c>
      <c r="B17" s="23" t="s">
        <v>203</v>
      </c>
      <c r="C17" s="8">
        <v>2</v>
      </c>
      <c r="D17" s="9">
        <f>C17/$E$17</f>
        <v>1</v>
      </c>
      <c r="E17" s="8">
        <v>2</v>
      </c>
      <c r="F17" s="9">
        <f t="shared" si="2"/>
        <v>5.4054054054054057E-2</v>
      </c>
      <c r="G17" s="10">
        <v>3682</v>
      </c>
      <c r="H17" s="10">
        <f t="shared" si="3"/>
        <v>199.02702702702703</v>
      </c>
      <c r="J17" s="119" t="s">
        <v>404</v>
      </c>
      <c r="K17" s="119"/>
      <c r="L17" s="119"/>
      <c r="M17" s="119"/>
      <c r="N17" s="119"/>
    </row>
    <row r="18" spans="1:14" x14ac:dyDescent="0.35">
      <c r="A18" s="24" t="s">
        <v>252</v>
      </c>
      <c r="B18" s="24" t="s">
        <v>37</v>
      </c>
      <c r="C18" s="25">
        <v>2</v>
      </c>
      <c r="D18" s="26">
        <f>C18/$E$18</f>
        <v>1</v>
      </c>
      <c r="E18" s="25">
        <v>2</v>
      </c>
      <c r="F18" s="26">
        <f t="shared" si="2"/>
        <v>5.4054054054054057E-2</v>
      </c>
      <c r="G18" s="27">
        <v>2844.5</v>
      </c>
      <c r="H18" s="27">
        <f t="shared" si="3"/>
        <v>153.75675675675677</v>
      </c>
      <c r="J18" s="6" t="s">
        <v>367</v>
      </c>
      <c r="K18" s="6" t="s">
        <v>250</v>
      </c>
      <c r="L18" s="6" t="s">
        <v>280</v>
      </c>
      <c r="M18" s="4" t="s">
        <v>278</v>
      </c>
      <c r="N18" s="4" t="s">
        <v>279</v>
      </c>
    </row>
    <row r="19" spans="1:14" x14ac:dyDescent="0.35">
      <c r="A19" s="23" t="s">
        <v>259</v>
      </c>
      <c r="B19" s="23" t="s">
        <v>81</v>
      </c>
      <c r="C19" s="8">
        <v>1</v>
      </c>
      <c r="D19" s="9">
        <f>C19/$E$19</f>
        <v>1</v>
      </c>
      <c r="E19" s="8">
        <v>1</v>
      </c>
      <c r="F19" s="9">
        <f t="shared" si="2"/>
        <v>2.7027027027027029E-2</v>
      </c>
      <c r="G19" s="10">
        <v>16968.2</v>
      </c>
      <c r="H19" s="10">
        <f t="shared" si="3"/>
        <v>458.6</v>
      </c>
      <c r="J19" s="23" t="s">
        <v>302</v>
      </c>
      <c r="K19" s="8">
        <v>10</v>
      </c>
      <c r="L19" s="9">
        <v>0.27027027027027029</v>
      </c>
      <c r="M19" s="65">
        <v>6827.0249999999996</v>
      </c>
      <c r="N19" s="65">
        <f t="shared" ref="N19:N29" si="4">M19*L19</f>
        <v>1845.1418918918919</v>
      </c>
    </row>
    <row r="20" spans="1:14" x14ac:dyDescent="0.35">
      <c r="A20" s="24" t="s">
        <v>264</v>
      </c>
      <c r="B20" s="24" t="s">
        <v>112</v>
      </c>
      <c r="C20" s="25">
        <v>3</v>
      </c>
      <c r="D20" s="26">
        <f>C20/$E$20</f>
        <v>1</v>
      </c>
      <c r="E20" s="25">
        <v>3</v>
      </c>
      <c r="F20" s="26">
        <f t="shared" si="2"/>
        <v>8.1081081081081086E-2</v>
      </c>
      <c r="G20" s="27">
        <v>6148.375</v>
      </c>
      <c r="H20" s="27">
        <f t="shared" si="3"/>
        <v>498.51689189189193</v>
      </c>
      <c r="J20" s="23" t="s">
        <v>354</v>
      </c>
      <c r="K20" s="8">
        <v>5</v>
      </c>
      <c r="L20" s="9">
        <v>0.13513513513513514</v>
      </c>
      <c r="M20" s="64">
        <v>6165.6</v>
      </c>
      <c r="N20" s="65">
        <f t="shared" si="4"/>
        <v>833.18918918918928</v>
      </c>
    </row>
    <row r="21" spans="1:14" x14ac:dyDescent="0.35">
      <c r="A21" s="23" t="s">
        <v>258</v>
      </c>
      <c r="B21" s="23" t="s">
        <v>78</v>
      </c>
      <c r="C21" s="8">
        <v>3</v>
      </c>
      <c r="D21" s="9">
        <f>C21/$E$21</f>
        <v>1</v>
      </c>
      <c r="E21" s="8">
        <v>3</v>
      </c>
      <c r="F21" s="9">
        <f t="shared" si="2"/>
        <v>8.1081081081081086E-2</v>
      </c>
      <c r="G21" s="10">
        <v>4254.333333333333</v>
      </c>
      <c r="H21" s="10">
        <f t="shared" si="3"/>
        <v>344.94594594594594</v>
      </c>
      <c r="J21" s="23" t="s">
        <v>352</v>
      </c>
      <c r="K21" s="8">
        <v>4</v>
      </c>
      <c r="L21" s="9">
        <v>0.10810810810810811</v>
      </c>
      <c r="M21" s="64">
        <v>6777.4050000000007</v>
      </c>
      <c r="N21" s="65">
        <f t="shared" si="4"/>
        <v>732.6924324324325</v>
      </c>
    </row>
    <row r="22" spans="1:14" x14ac:dyDescent="0.35">
      <c r="A22" s="24" t="s">
        <v>281</v>
      </c>
      <c r="B22" s="24" t="s">
        <v>169</v>
      </c>
      <c r="C22" s="25">
        <v>1</v>
      </c>
      <c r="D22" s="26">
        <f>C22/$E$22</f>
        <v>1</v>
      </c>
      <c r="E22" s="25">
        <v>1</v>
      </c>
      <c r="F22" s="26">
        <f t="shared" si="2"/>
        <v>2.7027027027027029E-2</v>
      </c>
      <c r="G22" s="27">
        <v>794</v>
      </c>
      <c r="H22" s="27">
        <f t="shared" si="3"/>
        <v>21.45945945945946</v>
      </c>
      <c r="J22" s="23" t="s">
        <v>304</v>
      </c>
      <c r="K22" s="8">
        <v>4</v>
      </c>
      <c r="L22" s="9">
        <v>0.10810810810810811</v>
      </c>
      <c r="M22" s="64">
        <v>-4460.2849999999999</v>
      </c>
      <c r="N22" s="65">
        <f t="shared" si="4"/>
        <v>-482.192972972973</v>
      </c>
    </row>
    <row r="23" spans="1:14" x14ac:dyDescent="0.35">
      <c r="J23" s="23" t="s">
        <v>350</v>
      </c>
      <c r="K23" s="8">
        <v>3</v>
      </c>
      <c r="L23" s="9">
        <v>8.1081081081081086E-2</v>
      </c>
      <c r="M23" s="64">
        <v>2933.3333333333335</v>
      </c>
      <c r="N23" s="65">
        <f t="shared" si="4"/>
        <v>237.83783783783787</v>
      </c>
    </row>
    <row r="24" spans="1:14" x14ac:dyDescent="0.35">
      <c r="J24" s="23" t="s">
        <v>356</v>
      </c>
      <c r="K24" s="8">
        <v>3</v>
      </c>
      <c r="L24" s="9">
        <v>8.1081081081081086E-2</v>
      </c>
      <c r="M24" s="64">
        <v>6148.375</v>
      </c>
      <c r="N24" s="65">
        <f t="shared" si="4"/>
        <v>498.51689189189193</v>
      </c>
    </row>
    <row r="25" spans="1:14" x14ac:dyDescent="0.35">
      <c r="J25" s="23" t="s">
        <v>353</v>
      </c>
      <c r="K25" s="8">
        <v>2</v>
      </c>
      <c r="L25" s="9">
        <v>5.4054054054054057E-2</v>
      </c>
      <c r="M25" s="64">
        <v>5030</v>
      </c>
      <c r="N25" s="65">
        <f t="shared" si="4"/>
        <v>271.89189189189193</v>
      </c>
    </row>
    <row r="26" spans="1:14" x14ac:dyDescent="0.35">
      <c r="J26" s="23" t="s">
        <v>711</v>
      </c>
      <c r="K26" s="8">
        <v>2</v>
      </c>
      <c r="L26" s="9">
        <v>5.4054054054054057E-2</v>
      </c>
      <c r="M26" s="64">
        <v>4240.6750000000002</v>
      </c>
      <c r="N26" s="65">
        <f t="shared" si="4"/>
        <v>229.22567567567569</v>
      </c>
    </row>
    <row r="27" spans="1:14" x14ac:dyDescent="0.35">
      <c r="J27" s="23" t="s">
        <v>27</v>
      </c>
      <c r="K27" s="8">
        <v>2</v>
      </c>
      <c r="L27" s="9">
        <v>5.4054054054054057E-2</v>
      </c>
      <c r="M27" s="64">
        <v>2844.5</v>
      </c>
      <c r="N27" s="65">
        <f t="shared" si="4"/>
        <v>153.75675675675677</v>
      </c>
    </row>
    <row r="28" spans="1:14" x14ac:dyDescent="0.35">
      <c r="J28" s="23" t="s">
        <v>22</v>
      </c>
      <c r="K28" s="8">
        <v>1</v>
      </c>
      <c r="L28" s="9">
        <v>2.7027027027027029E-2</v>
      </c>
      <c r="M28" s="64">
        <v>1528.3</v>
      </c>
      <c r="N28" s="65">
        <f t="shared" si="4"/>
        <v>41.305405405405409</v>
      </c>
    </row>
    <row r="29" spans="1:14" x14ac:dyDescent="0.35">
      <c r="J29" s="23" t="s">
        <v>358</v>
      </c>
      <c r="K29" s="8">
        <v>1</v>
      </c>
      <c r="L29" s="9">
        <v>2.7027027027027029E-2</v>
      </c>
      <c r="M29" s="64">
        <v>22967.5</v>
      </c>
      <c r="N29" s="65">
        <f t="shared" si="4"/>
        <v>620.74324324324323</v>
      </c>
    </row>
  </sheetData>
  <mergeCells count="13">
    <mergeCell ref="J17:N17"/>
    <mergeCell ref="A2:H2"/>
    <mergeCell ref="J2:L2"/>
    <mergeCell ref="A6:A10"/>
    <mergeCell ref="E6:E10"/>
    <mergeCell ref="F6:F10"/>
    <mergeCell ref="G6:G10"/>
    <mergeCell ref="H6:H10"/>
    <mergeCell ref="A11:A14"/>
    <mergeCell ref="E11:E14"/>
    <mergeCell ref="F11:F14"/>
    <mergeCell ref="G11:G14"/>
    <mergeCell ref="H11:H14"/>
  </mergeCells>
  <conditionalFormatting sqref="D4:D22">
    <cfRule type="colorScale" priority="8">
      <colorScale>
        <cfvo type="min"/>
        <cfvo type="max"/>
        <color rgb="FFFCFCFF"/>
        <color rgb="FFF8696B"/>
      </colorScale>
    </cfRule>
  </conditionalFormatting>
  <conditionalFormatting sqref="F4:F22">
    <cfRule type="colorScale" priority="9">
      <colorScale>
        <cfvo type="min"/>
        <cfvo type="max"/>
        <color rgb="FFFCFCFF"/>
        <color rgb="FFF8696B"/>
      </colorScale>
    </cfRule>
  </conditionalFormatting>
  <conditionalFormatting sqref="G4:G22">
    <cfRule type="colorScale" priority="10">
      <colorScale>
        <cfvo type="min"/>
        <cfvo type="max"/>
        <color rgb="FFFCFCFF"/>
        <color rgb="FFF8696B"/>
      </colorScale>
    </cfRule>
  </conditionalFormatting>
  <conditionalFormatting sqref="H4:H22">
    <cfRule type="colorScale" priority="11">
      <colorScale>
        <cfvo type="min"/>
        <cfvo type="max"/>
        <color rgb="FFFCFCFF"/>
        <color rgb="FFF8696B"/>
      </colorScale>
    </cfRule>
  </conditionalFormatting>
  <conditionalFormatting sqref="L4:L15">
    <cfRule type="colorScale" priority="7">
      <colorScale>
        <cfvo type="min"/>
        <cfvo type="max"/>
        <color rgb="FFFCFCFF"/>
        <color rgb="FFF8696B"/>
      </colorScale>
    </cfRule>
  </conditionalFormatting>
  <conditionalFormatting sqref="L19">
    <cfRule type="colorScale" priority="5">
      <colorScale>
        <cfvo type="min"/>
        <cfvo type="max"/>
        <color rgb="FFFCFCFF"/>
        <color rgb="FFF8696B"/>
      </colorScale>
    </cfRule>
  </conditionalFormatting>
  <conditionalFormatting sqref="L19:L29">
    <cfRule type="colorScale" priority="4">
      <colorScale>
        <cfvo type="min"/>
        <cfvo type="max"/>
        <color rgb="FFFCFCFF"/>
        <color rgb="FFF8696B"/>
      </colorScale>
    </cfRule>
  </conditionalFormatting>
  <conditionalFormatting sqref="M19">
    <cfRule type="colorScale" priority="6">
      <colorScale>
        <cfvo type="min"/>
        <cfvo type="max"/>
        <color rgb="FFFCFCFF"/>
        <color rgb="FFF8696B"/>
      </colorScale>
    </cfRule>
  </conditionalFormatting>
  <conditionalFormatting sqref="M19:M29">
    <cfRule type="colorScale" priority="3">
      <colorScale>
        <cfvo type="min"/>
        <cfvo type="max"/>
        <color rgb="FFFCFCFF"/>
        <color rgb="FFF8696B"/>
      </colorScale>
    </cfRule>
  </conditionalFormatting>
  <conditionalFormatting sqref="N19:N29">
    <cfRule type="colorScale" priority="2">
      <colorScale>
        <cfvo type="min"/>
        <cfvo type="max"/>
        <color rgb="FFFCFCFF"/>
        <color rgb="FFF8696B"/>
      </colorScale>
    </cfRule>
  </conditionalFormatting>
  <hyperlinks>
    <hyperlink ref="A1" location="'0. Cover'!A1" display="Return to Cover Pag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27"/>
  <sheetViews>
    <sheetView topLeftCell="C1" workbookViewId="0">
      <pane ySplit="3" topLeftCell="A4" activePane="bottomLeft" state="frozen"/>
      <selection pane="bottomLeft" activeCell="L27" sqref="L27"/>
    </sheetView>
  </sheetViews>
  <sheetFormatPr defaultRowHeight="14.5" x14ac:dyDescent="0.35"/>
  <cols>
    <col min="1" max="1" width="69.1796875" customWidth="1"/>
    <col min="2" max="2" width="46.1796875" customWidth="1"/>
    <col min="3" max="3" width="16.453125" customWidth="1"/>
    <col min="4" max="4" width="17.54296875" customWidth="1"/>
    <col min="5" max="5" width="5.26953125" customWidth="1"/>
    <col min="6" max="6" width="7.1796875" customWidth="1"/>
    <col min="7" max="7" width="22" customWidth="1"/>
    <col min="8" max="8" width="22.7265625" customWidth="1"/>
    <col min="9" max="9" width="28.26953125" customWidth="1"/>
    <col min="10" max="10" width="29" customWidth="1"/>
    <col min="12" max="12" width="69.1796875" customWidth="1"/>
    <col min="13" max="13" width="27.7265625" customWidth="1"/>
    <col min="14" max="14" width="7.1796875" customWidth="1"/>
  </cols>
  <sheetData>
    <row r="1" spans="1:14" ht="42" customHeight="1" x14ac:dyDescent="0.65">
      <c r="A1" s="78" t="s">
        <v>28</v>
      </c>
      <c r="B1" s="79"/>
    </row>
    <row r="2" spans="1:14" ht="56.5" customHeight="1" x14ac:dyDescent="0.35">
      <c r="A2" s="119" t="s">
        <v>405</v>
      </c>
      <c r="B2" s="119"/>
      <c r="C2" s="119"/>
      <c r="D2" s="119"/>
      <c r="E2" s="119"/>
      <c r="F2" s="119"/>
      <c r="G2" s="119"/>
      <c r="H2" s="119"/>
      <c r="I2" s="119"/>
      <c r="J2" s="119"/>
      <c r="L2" s="119" t="s">
        <v>406</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123" t="s">
        <v>266</v>
      </c>
      <c r="B4" s="23" t="s">
        <v>116</v>
      </c>
      <c r="C4" s="8">
        <v>1</v>
      </c>
      <c r="D4" s="9">
        <f>C4/$E$4</f>
        <v>0.14285714285714285</v>
      </c>
      <c r="E4" s="117">
        <v>7</v>
      </c>
      <c r="F4" s="118">
        <f>E4/SUM($E$4:$E$25)</f>
        <v>0.1</v>
      </c>
      <c r="G4" s="115">
        <v>369355.01500000001</v>
      </c>
      <c r="H4" s="136">
        <f>F4*G4</f>
        <v>36935.501500000006</v>
      </c>
      <c r="I4" s="111">
        <v>117</v>
      </c>
      <c r="J4" s="111">
        <f>I4*F4</f>
        <v>11.700000000000001</v>
      </c>
      <c r="L4" s="23" t="s">
        <v>252</v>
      </c>
      <c r="M4" s="8">
        <v>26</v>
      </c>
      <c r="N4" s="9">
        <v>0.37142857142857144</v>
      </c>
    </row>
    <row r="5" spans="1:14" x14ac:dyDescent="0.35">
      <c r="A5" s="123"/>
      <c r="B5" s="23" t="s">
        <v>118</v>
      </c>
      <c r="C5" s="8">
        <v>6</v>
      </c>
      <c r="D5" s="9">
        <f>C5/$E$4</f>
        <v>0.8571428571428571</v>
      </c>
      <c r="E5" s="117"/>
      <c r="F5" s="118"/>
      <c r="G5" s="115"/>
      <c r="H5" s="136"/>
      <c r="I5" s="111"/>
      <c r="J5" s="111"/>
      <c r="L5" s="23" t="s">
        <v>258</v>
      </c>
      <c r="M5" s="8">
        <v>8</v>
      </c>
      <c r="N5" s="9">
        <v>0.11428571428571428</v>
      </c>
    </row>
    <row r="6" spans="1:14" x14ac:dyDescent="0.35">
      <c r="A6" s="124" t="s">
        <v>257</v>
      </c>
      <c r="B6" s="24" t="s">
        <v>74</v>
      </c>
      <c r="C6" s="25">
        <v>1</v>
      </c>
      <c r="D6" s="26">
        <f>C6/$E$6</f>
        <v>0.2</v>
      </c>
      <c r="E6" s="125">
        <v>5</v>
      </c>
      <c r="F6" s="126">
        <f>E6/SUM($E$4:$E$25)</f>
        <v>7.1428571428571425E-2</v>
      </c>
      <c r="G6" s="127">
        <v>124500</v>
      </c>
      <c r="H6" s="135">
        <f t="shared" ref="H6:H23" si="0">F6*G6</f>
        <v>8892.8571428571431</v>
      </c>
      <c r="I6" s="129">
        <v>132</v>
      </c>
      <c r="J6" s="129">
        <f t="shared" ref="J6:J23" si="1">I6*F6</f>
        <v>9.4285714285714288</v>
      </c>
      <c r="L6" s="23" t="s">
        <v>266</v>
      </c>
      <c r="M6" s="8">
        <v>7</v>
      </c>
      <c r="N6" s="9">
        <v>0.1</v>
      </c>
    </row>
    <row r="7" spans="1:14" x14ac:dyDescent="0.35">
      <c r="A7" s="124"/>
      <c r="B7" s="24" t="s">
        <v>75</v>
      </c>
      <c r="C7" s="25">
        <v>4</v>
      </c>
      <c r="D7" s="26">
        <f>C7/$E$6</f>
        <v>0.8</v>
      </c>
      <c r="E7" s="125"/>
      <c r="F7" s="126"/>
      <c r="G7" s="127"/>
      <c r="H7" s="135"/>
      <c r="I7" s="129"/>
      <c r="J7" s="129"/>
      <c r="L7" s="23" t="s">
        <v>255</v>
      </c>
      <c r="M7" s="8">
        <v>6</v>
      </c>
      <c r="N7" s="9">
        <v>8.5714285714285715E-2</v>
      </c>
    </row>
    <row r="8" spans="1:14" x14ac:dyDescent="0.35">
      <c r="A8" s="123" t="s">
        <v>255</v>
      </c>
      <c r="B8" s="23" t="s">
        <v>60</v>
      </c>
      <c r="C8" s="8">
        <v>3</v>
      </c>
      <c r="D8" s="9">
        <f>C8/$E$8</f>
        <v>0.5</v>
      </c>
      <c r="E8" s="117">
        <v>6</v>
      </c>
      <c r="F8" s="118">
        <f>E8/SUM($E$4:$E$25)</f>
        <v>8.5714285714285715E-2</v>
      </c>
      <c r="G8" s="115">
        <v>4542.2350000000006</v>
      </c>
      <c r="H8" s="136">
        <f t="shared" si="0"/>
        <v>389.33442857142865</v>
      </c>
      <c r="I8" s="111">
        <v>72.75</v>
      </c>
      <c r="J8" s="111">
        <f t="shared" si="1"/>
        <v>6.2357142857142858</v>
      </c>
      <c r="L8" s="23" t="s">
        <v>251</v>
      </c>
      <c r="M8" s="8">
        <v>6</v>
      </c>
      <c r="N8" s="9">
        <v>8.5714285714285715E-2</v>
      </c>
    </row>
    <row r="9" spans="1:14" x14ac:dyDescent="0.35">
      <c r="A9" s="123"/>
      <c r="B9" s="23" t="s">
        <v>64</v>
      </c>
      <c r="C9" s="8">
        <v>1</v>
      </c>
      <c r="D9" s="9">
        <f t="shared" ref="D9:D11" si="2">C9/$E$8</f>
        <v>0.16666666666666666</v>
      </c>
      <c r="E9" s="117"/>
      <c r="F9" s="118"/>
      <c r="G9" s="115"/>
      <c r="H9" s="136"/>
      <c r="I9" s="111"/>
      <c r="J9" s="111"/>
      <c r="L9" s="23" t="s">
        <v>257</v>
      </c>
      <c r="M9" s="8">
        <v>5</v>
      </c>
      <c r="N9" s="9">
        <v>7.1428571428571425E-2</v>
      </c>
    </row>
    <row r="10" spans="1:14" x14ac:dyDescent="0.35">
      <c r="A10" s="123"/>
      <c r="B10" s="23" t="s">
        <v>65</v>
      </c>
      <c r="C10" s="8">
        <v>1</v>
      </c>
      <c r="D10" s="9">
        <f t="shared" si="2"/>
        <v>0.16666666666666666</v>
      </c>
      <c r="E10" s="117"/>
      <c r="F10" s="118"/>
      <c r="G10" s="115"/>
      <c r="H10" s="136"/>
      <c r="I10" s="111"/>
      <c r="J10" s="111"/>
      <c r="L10" s="23" t="s">
        <v>265</v>
      </c>
      <c r="M10" s="8">
        <v>4</v>
      </c>
      <c r="N10" s="9">
        <v>5.7142857142857141E-2</v>
      </c>
    </row>
    <row r="11" spans="1:14" x14ac:dyDescent="0.35">
      <c r="A11" s="123"/>
      <c r="B11" s="23" t="s">
        <v>68</v>
      </c>
      <c r="C11" s="8">
        <v>1</v>
      </c>
      <c r="D11" s="9">
        <f t="shared" si="2"/>
        <v>0.16666666666666666</v>
      </c>
      <c r="E11" s="117"/>
      <c r="F11" s="118"/>
      <c r="G11" s="115"/>
      <c r="H11" s="136"/>
      <c r="I11" s="111"/>
      <c r="J11" s="111"/>
      <c r="L11" s="23" t="s">
        <v>22</v>
      </c>
      <c r="M11" s="8">
        <v>3</v>
      </c>
      <c r="N11" s="9">
        <v>4.2857142857142858E-2</v>
      </c>
    </row>
    <row r="12" spans="1:14" x14ac:dyDescent="0.35">
      <c r="A12" s="24" t="s">
        <v>262</v>
      </c>
      <c r="B12" s="24" t="s">
        <v>92</v>
      </c>
      <c r="C12" s="25">
        <v>1</v>
      </c>
      <c r="D12" s="26">
        <f>C12/$E$12</f>
        <v>1</v>
      </c>
      <c r="E12" s="25">
        <v>1</v>
      </c>
      <c r="F12" s="26">
        <f>E12/SUM($E$4:$E$25)</f>
        <v>1.4285714285714285E-2</v>
      </c>
      <c r="G12" s="27">
        <v>20105.23</v>
      </c>
      <c r="H12" s="39">
        <f t="shared" si="0"/>
        <v>287.21757142857143</v>
      </c>
      <c r="I12" s="28">
        <v>21</v>
      </c>
      <c r="J12" s="28">
        <f t="shared" si="1"/>
        <v>0.3</v>
      </c>
      <c r="L12" s="23" t="s">
        <v>259</v>
      </c>
      <c r="M12" s="8">
        <v>2</v>
      </c>
      <c r="N12" s="9">
        <v>2.8571428571428571E-2</v>
      </c>
    </row>
    <row r="13" spans="1:14" x14ac:dyDescent="0.35">
      <c r="A13" s="123" t="s">
        <v>251</v>
      </c>
      <c r="B13" s="23" t="s">
        <v>32</v>
      </c>
      <c r="C13" s="8">
        <v>2</v>
      </c>
      <c r="D13" s="9">
        <f>C13/$E$13</f>
        <v>0.33333333333333331</v>
      </c>
      <c r="E13" s="117">
        <v>6</v>
      </c>
      <c r="F13" s="118">
        <f>E13/SUM($E$4:$E$25)</f>
        <v>8.5714285714285715E-2</v>
      </c>
      <c r="G13" s="115">
        <v>116321.4</v>
      </c>
      <c r="H13" s="136">
        <f t="shared" si="0"/>
        <v>9970.4057142857146</v>
      </c>
      <c r="I13" s="111">
        <v>49.6</v>
      </c>
      <c r="J13" s="111">
        <f t="shared" si="1"/>
        <v>4.2514285714285718</v>
      </c>
      <c r="L13" s="23" t="s">
        <v>262</v>
      </c>
      <c r="M13" s="8">
        <v>1</v>
      </c>
      <c r="N13" s="9">
        <v>1.4285714285714285E-2</v>
      </c>
    </row>
    <row r="14" spans="1:14" x14ac:dyDescent="0.35">
      <c r="A14" s="123"/>
      <c r="B14" s="23" t="s">
        <v>33</v>
      </c>
      <c r="C14" s="8">
        <v>4</v>
      </c>
      <c r="D14" s="9">
        <f>C14/$E$13</f>
        <v>0.66666666666666663</v>
      </c>
      <c r="E14" s="117"/>
      <c r="F14" s="118"/>
      <c r="G14" s="115"/>
      <c r="H14" s="136"/>
      <c r="I14" s="111"/>
      <c r="J14" s="111"/>
      <c r="L14" s="23" t="s">
        <v>264</v>
      </c>
      <c r="M14" s="8">
        <v>1</v>
      </c>
      <c r="N14" s="9">
        <v>1.4285714285714285E-2</v>
      </c>
    </row>
    <row r="15" spans="1:14" x14ac:dyDescent="0.35">
      <c r="A15" s="124" t="s">
        <v>252</v>
      </c>
      <c r="B15" s="24" t="s">
        <v>36</v>
      </c>
      <c r="C15" s="25">
        <v>4</v>
      </c>
      <c r="D15" s="26">
        <f>C15/$E$15</f>
        <v>0.15384615384615385</v>
      </c>
      <c r="E15" s="125">
        <v>26</v>
      </c>
      <c r="F15" s="126">
        <f>E15/SUM($E$4:$E$25)</f>
        <v>0.37142857142857144</v>
      </c>
      <c r="G15" s="127">
        <v>350556.85625000001</v>
      </c>
      <c r="H15" s="135">
        <f t="shared" si="0"/>
        <v>130206.83232142858</v>
      </c>
      <c r="I15" s="129">
        <v>100.09090909090909</v>
      </c>
      <c r="J15" s="129">
        <f t="shared" si="1"/>
        <v>37.176623376623375</v>
      </c>
      <c r="L15" s="23" t="s">
        <v>256</v>
      </c>
      <c r="M15" s="8">
        <v>1</v>
      </c>
      <c r="N15" s="9">
        <v>1.4285714285714285E-2</v>
      </c>
    </row>
    <row r="16" spans="1:14" ht="18.5" x14ac:dyDescent="0.45">
      <c r="A16" s="124"/>
      <c r="B16" s="24" t="s">
        <v>37</v>
      </c>
      <c r="C16" s="25">
        <v>22</v>
      </c>
      <c r="D16" s="26">
        <f>C16/$E$15</f>
        <v>0.84615384615384615</v>
      </c>
      <c r="E16" s="125"/>
      <c r="F16" s="126"/>
      <c r="G16" s="127"/>
      <c r="H16" s="135"/>
      <c r="I16" s="129"/>
      <c r="J16" s="129"/>
      <c r="L16" s="62"/>
      <c r="M16" s="62"/>
    </row>
    <row r="17" spans="1:13" ht="37" x14ac:dyDescent="0.35">
      <c r="A17" s="23" t="s">
        <v>259</v>
      </c>
      <c r="B17" s="23" t="s">
        <v>81</v>
      </c>
      <c r="C17" s="8">
        <v>2</v>
      </c>
      <c r="D17" s="9">
        <f>C17/$E$17</f>
        <v>1</v>
      </c>
      <c r="E17" s="8">
        <v>2</v>
      </c>
      <c r="F17" s="9">
        <f>E17/SUM($E$4:$E$25)</f>
        <v>2.8571428571428571E-2</v>
      </c>
      <c r="G17" s="10">
        <v>143896.62</v>
      </c>
      <c r="H17" s="38">
        <f t="shared" si="0"/>
        <v>4111.3319999999994</v>
      </c>
      <c r="I17" s="11">
        <v>7</v>
      </c>
      <c r="J17" s="11">
        <f t="shared" si="1"/>
        <v>0.19999999999999998</v>
      </c>
      <c r="L17" s="60" t="s">
        <v>407</v>
      </c>
      <c r="M17" s="61" t="s">
        <v>335</v>
      </c>
    </row>
    <row r="18" spans="1:13" x14ac:dyDescent="0.35">
      <c r="A18" s="124" t="s">
        <v>22</v>
      </c>
      <c r="B18" s="24" t="s">
        <v>140</v>
      </c>
      <c r="C18" s="25">
        <v>1</v>
      </c>
      <c r="D18" s="26">
        <f>C18/$E$18</f>
        <v>0.33333333333333331</v>
      </c>
      <c r="E18" s="125">
        <v>3</v>
      </c>
      <c r="F18" s="126">
        <f>E18/SUM($E$4:$E$25)</f>
        <v>4.2857142857142858E-2</v>
      </c>
      <c r="G18" s="127">
        <v>144300</v>
      </c>
      <c r="H18" s="135">
        <f t="shared" si="0"/>
        <v>6184.2857142857147</v>
      </c>
      <c r="I18" s="129">
        <v>226.5</v>
      </c>
      <c r="J18" s="129">
        <f t="shared" si="1"/>
        <v>9.7071428571428573</v>
      </c>
      <c r="L18" s="7" t="s">
        <v>337</v>
      </c>
      <c r="M18" s="9">
        <v>0.5</v>
      </c>
    </row>
    <row r="19" spans="1:13" x14ac:dyDescent="0.35">
      <c r="A19" s="124"/>
      <c r="B19" s="24" t="s">
        <v>141</v>
      </c>
      <c r="C19" s="25">
        <v>2</v>
      </c>
      <c r="D19" s="26">
        <f>C19/$E$18</f>
        <v>0.66666666666666663</v>
      </c>
      <c r="E19" s="125"/>
      <c r="F19" s="126"/>
      <c r="G19" s="127"/>
      <c r="H19" s="135"/>
      <c r="I19" s="129"/>
      <c r="J19" s="129"/>
      <c r="L19" s="7" t="s">
        <v>341</v>
      </c>
      <c r="M19" s="9">
        <v>0.16666666666666666</v>
      </c>
    </row>
    <row r="20" spans="1:13" x14ac:dyDescent="0.35">
      <c r="A20" s="23" t="s">
        <v>264</v>
      </c>
      <c r="B20" s="23" t="s">
        <v>111</v>
      </c>
      <c r="C20" s="8">
        <v>1</v>
      </c>
      <c r="D20" s="9">
        <f>C20/$E$20</f>
        <v>1</v>
      </c>
      <c r="E20" s="8">
        <v>1</v>
      </c>
      <c r="F20" s="9">
        <f>E20/SUM($E$4:$E$25)</f>
        <v>1.4285714285714285E-2</v>
      </c>
      <c r="G20" s="10">
        <v>0</v>
      </c>
      <c r="H20" s="38">
        <f t="shared" si="0"/>
        <v>0</v>
      </c>
      <c r="I20" s="11">
        <v>43</v>
      </c>
      <c r="J20" s="11">
        <f t="shared" si="1"/>
        <v>0.61428571428571421</v>
      </c>
      <c r="L20" s="7" t="s">
        <v>336</v>
      </c>
      <c r="M20" s="9">
        <v>0</v>
      </c>
    </row>
    <row r="21" spans="1:13" x14ac:dyDescent="0.35">
      <c r="A21" s="24" t="s">
        <v>256</v>
      </c>
      <c r="B21" s="24" t="s">
        <v>72</v>
      </c>
      <c r="C21" s="25">
        <v>1</v>
      </c>
      <c r="D21" s="26">
        <f>C21/$E$21</f>
        <v>1</v>
      </c>
      <c r="E21" s="25">
        <v>1</v>
      </c>
      <c r="F21" s="26">
        <f>E21/SUM($E$4:$E$25)</f>
        <v>1.4285714285714285E-2</v>
      </c>
      <c r="G21" s="27">
        <v>0</v>
      </c>
      <c r="H21" s="39">
        <f t="shared" si="0"/>
        <v>0</v>
      </c>
      <c r="I21" s="28">
        <v>45</v>
      </c>
      <c r="J21" s="28">
        <f t="shared" si="1"/>
        <v>0.64285714285714279</v>
      </c>
      <c r="L21" s="7" t="s">
        <v>339</v>
      </c>
      <c r="M21" s="9">
        <v>0</v>
      </c>
    </row>
    <row r="22" spans="1:13" x14ac:dyDescent="0.35">
      <c r="A22" s="23" t="s">
        <v>258</v>
      </c>
      <c r="B22" s="23" t="s">
        <v>78</v>
      </c>
      <c r="C22" s="8">
        <v>8</v>
      </c>
      <c r="D22" s="9">
        <f>C22/$E$22</f>
        <v>1</v>
      </c>
      <c r="E22" s="8">
        <v>8</v>
      </c>
      <c r="F22" s="9">
        <f>E22/SUM($E$4:$E$25)</f>
        <v>0.11428571428571428</v>
      </c>
      <c r="G22" s="10">
        <v>276266.64500000002</v>
      </c>
      <c r="H22" s="38">
        <f t="shared" si="0"/>
        <v>31573.330857142857</v>
      </c>
      <c r="I22" s="11">
        <v>15.5</v>
      </c>
      <c r="J22" s="11">
        <f t="shared" si="1"/>
        <v>1.7714285714285714</v>
      </c>
      <c r="L22" s="7" t="s">
        <v>340</v>
      </c>
      <c r="M22" s="9">
        <v>0</v>
      </c>
    </row>
    <row r="23" spans="1:13" x14ac:dyDescent="0.35">
      <c r="A23" s="124" t="s">
        <v>265</v>
      </c>
      <c r="B23" s="24" t="s">
        <v>48</v>
      </c>
      <c r="C23" s="25">
        <v>1</v>
      </c>
      <c r="D23" s="26">
        <f>C23/$E$23</f>
        <v>0.25</v>
      </c>
      <c r="E23" s="125">
        <v>4</v>
      </c>
      <c r="F23" s="126">
        <f>E23/SUM($E$4:$E$25)</f>
        <v>5.7142857142857141E-2</v>
      </c>
      <c r="G23" s="127">
        <v>33838</v>
      </c>
      <c r="H23" s="135">
        <f t="shared" si="0"/>
        <v>1933.6</v>
      </c>
      <c r="I23" s="129">
        <v>82</v>
      </c>
      <c r="J23" s="129">
        <f t="shared" si="1"/>
        <v>4.6857142857142859</v>
      </c>
      <c r="L23" s="7" t="s">
        <v>342</v>
      </c>
      <c r="M23" s="9">
        <v>0</v>
      </c>
    </row>
    <row r="24" spans="1:13" x14ac:dyDescent="0.35">
      <c r="A24" s="124"/>
      <c r="B24" s="24" t="s">
        <v>49</v>
      </c>
      <c r="C24" s="25">
        <v>1</v>
      </c>
      <c r="D24" s="26">
        <f t="shared" ref="D24:D25" si="3">C24/$E$23</f>
        <v>0.25</v>
      </c>
      <c r="E24" s="125"/>
      <c r="F24" s="126"/>
      <c r="G24" s="127"/>
      <c r="H24" s="135"/>
      <c r="I24" s="129"/>
      <c r="J24" s="129"/>
      <c r="L24" s="7" t="s">
        <v>338</v>
      </c>
      <c r="M24" s="9">
        <v>0</v>
      </c>
    </row>
    <row r="25" spans="1:13" x14ac:dyDescent="0.35">
      <c r="A25" s="124"/>
      <c r="B25" s="24" t="s">
        <v>55</v>
      </c>
      <c r="C25" s="25">
        <v>2</v>
      </c>
      <c r="D25" s="26">
        <f t="shared" si="3"/>
        <v>0.5</v>
      </c>
      <c r="E25" s="125"/>
      <c r="F25" s="126"/>
      <c r="G25" s="127"/>
      <c r="H25" s="135"/>
      <c r="I25" s="129"/>
      <c r="J25" s="129"/>
      <c r="L25" s="7" t="s">
        <v>343</v>
      </c>
      <c r="M25" s="9">
        <v>0</v>
      </c>
    </row>
    <row r="26" spans="1:13" x14ac:dyDescent="0.35">
      <c r="L26" s="7" t="s">
        <v>344</v>
      </c>
      <c r="M26" s="9">
        <v>0.33333333333333337</v>
      </c>
    </row>
    <row r="27" spans="1:13" x14ac:dyDescent="0.35">
      <c r="L27" t="s">
        <v>345</v>
      </c>
    </row>
  </sheetData>
  <mergeCells count="51">
    <mergeCell ref="A2:J2"/>
    <mergeCell ref="L2:N2"/>
    <mergeCell ref="A4:A5"/>
    <mergeCell ref="E4:E5"/>
    <mergeCell ref="F4:F5"/>
    <mergeCell ref="G4:G5"/>
    <mergeCell ref="H4:H5"/>
    <mergeCell ref="I4:I5"/>
    <mergeCell ref="J4:J5"/>
    <mergeCell ref="J6:J7"/>
    <mergeCell ref="A8:A11"/>
    <mergeCell ref="E8:E11"/>
    <mergeCell ref="F8:F11"/>
    <mergeCell ref="G8:G11"/>
    <mergeCell ref="H8:H11"/>
    <mergeCell ref="I8:I11"/>
    <mergeCell ref="J8:J11"/>
    <mergeCell ref="A6:A7"/>
    <mergeCell ref="E6:E7"/>
    <mergeCell ref="F6:F7"/>
    <mergeCell ref="G6:G7"/>
    <mergeCell ref="H6:H7"/>
    <mergeCell ref="I6:I7"/>
    <mergeCell ref="J13:J14"/>
    <mergeCell ref="A15:A16"/>
    <mergeCell ref="E15:E16"/>
    <mergeCell ref="F15:F16"/>
    <mergeCell ref="G15:G16"/>
    <mergeCell ref="H15:H16"/>
    <mergeCell ref="I15:I16"/>
    <mergeCell ref="J15:J16"/>
    <mergeCell ref="A13:A14"/>
    <mergeCell ref="E13:E14"/>
    <mergeCell ref="F13:F14"/>
    <mergeCell ref="G13:G14"/>
    <mergeCell ref="H13:H14"/>
    <mergeCell ref="I13:I14"/>
    <mergeCell ref="J18:J19"/>
    <mergeCell ref="A23:A25"/>
    <mergeCell ref="E23:E25"/>
    <mergeCell ref="F23:F25"/>
    <mergeCell ref="G23:G25"/>
    <mergeCell ref="H23:H25"/>
    <mergeCell ref="I23:I25"/>
    <mergeCell ref="J23:J25"/>
    <mergeCell ref="A18:A19"/>
    <mergeCell ref="E18:E19"/>
    <mergeCell ref="F18:F19"/>
    <mergeCell ref="G18:G19"/>
    <mergeCell ref="H18:H19"/>
    <mergeCell ref="I18:I19"/>
  </mergeCells>
  <conditionalFormatting sqref="D4:D25">
    <cfRule type="colorScale" priority="7">
      <colorScale>
        <cfvo type="min"/>
        <cfvo type="max"/>
        <color rgb="FFFCFCFF"/>
        <color rgb="FFF8696B"/>
      </colorScale>
    </cfRule>
  </conditionalFormatting>
  <conditionalFormatting sqref="F4:F1048576">
    <cfRule type="colorScale" priority="4">
      <colorScale>
        <cfvo type="min"/>
        <cfvo type="max"/>
        <color rgb="FFFCFCFF"/>
        <color rgb="FFF8696B"/>
      </colorScale>
    </cfRule>
  </conditionalFormatting>
  <conditionalFormatting sqref="G4:G1048576">
    <cfRule type="colorScale" priority="5">
      <colorScale>
        <cfvo type="min"/>
        <cfvo type="max"/>
        <color rgb="FFFCFCFF"/>
        <color rgb="FFF8696B"/>
      </colorScale>
    </cfRule>
  </conditionalFormatting>
  <conditionalFormatting sqref="G3:H3">
    <cfRule type="colorScale" priority="3">
      <colorScale>
        <cfvo type="min"/>
        <cfvo type="max"/>
        <color rgb="FFFCFCFF"/>
        <color rgb="FFF8696B"/>
      </colorScale>
    </cfRule>
  </conditionalFormatting>
  <conditionalFormatting sqref="H4:H1048576">
    <cfRule type="colorScale" priority="6">
      <colorScale>
        <cfvo type="min"/>
        <cfvo type="max"/>
        <color rgb="FFFCFCFF"/>
        <color rgb="FFF8696B"/>
      </colorScale>
    </cfRule>
  </conditionalFormatting>
  <conditionalFormatting sqref="I4:I25">
    <cfRule type="colorScale" priority="8">
      <colorScale>
        <cfvo type="min"/>
        <cfvo type="max"/>
        <color rgb="FFFCFCFF"/>
        <color rgb="FFF8696B"/>
      </colorScale>
    </cfRule>
  </conditionalFormatting>
  <conditionalFormatting sqref="J4:J25">
    <cfRule type="colorScale" priority="9">
      <colorScale>
        <cfvo type="min"/>
        <cfvo type="max"/>
        <color rgb="FFFCFCFF"/>
        <color rgb="FFF8696B"/>
      </colorScale>
    </cfRule>
  </conditionalFormatting>
  <conditionalFormatting sqref="M18:M25">
    <cfRule type="colorScale" priority="1">
      <colorScale>
        <cfvo type="min"/>
        <cfvo type="max"/>
        <color rgb="FFFCFCFF"/>
        <color rgb="FFF8696B"/>
      </colorScale>
    </cfRule>
  </conditionalFormatting>
  <conditionalFormatting sqref="N4:N15">
    <cfRule type="colorScale" priority="2">
      <colorScale>
        <cfvo type="min"/>
        <cfvo type="max"/>
        <color rgb="FFFCFCFF"/>
        <color rgb="FFF8696B"/>
      </colorScale>
    </cfRule>
  </conditionalFormatting>
  <hyperlinks>
    <hyperlink ref="A1" location="'0. Cover'!A1" display="Return to Cover Pag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37"/>
  <sheetViews>
    <sheetView topLeftCell="B1" workbookViewId="0">
      <pane ySplit="2" topLeftCell="A24" activePane="bottomLeft" state="frozen"/>
      <selection pane="bottomLeft" activeCell="J41" sqref="J41"/>
    </sheetView>
  </sheetViews>
  <sheetFormatPr defaultRowHeight="14.5" x14ac:dyDescent="0.35"/>
  <cols>
    <col min="1" max="1" width="57.453125" customWidth="1"/>
    <col min="2" max="2" width="48.72656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style="22" customWidth="1"/>
    <col min="10" max="10" width="57.453125" customWidth="1"/>
    <col min="11" max="11" width="6.1796875" customWidth="1"/>
    <col min="12" max="12" width="7" customWidth="1"/>
    <col min="13" max="13" width="19.453125" customWidth="1"/>
    <col min="14" max="14" width="20.26953125" customWidth="1"/>
  </cols>
  <sheetData>
    <row r="1" spans="1:12" ht="42.65" customHeight="1" x14ac:dyDescent="0.65">
      <c r="A1" s="78" t="s">
        <v>28</v>
      </c>
      <c r="B1" s="79"/>
    </row>
    <row r="2" spans="1:12" ht="58.9" customHeight="1" x14ac:dyDescent="0.35">
      <c r="A2" s="119" t="s">
        <v>408</v>
      </c>
      <c r="B2" s="119"/>
      <c r="C2" s="119"/>
      <c r="D2" s="119"/>
      <c r="E2" s="119"/>
      <c r="F2" s="119"/>
      <c r="G2" s="119"/>
      <c r="H2" s="119"/>
      <c r="J2" s="119" t="s">
        <v>409</v>
      </c>
      <c r="K2" s="119"/>
      <c r="L2" s="119"/>
    </row>
    <row r="3" spans="1:12" x14ac:dyDescent="0.35">
      <c r="A3" s="6" t="s">
        <v>240</v>
      </c>
      <c r="B3" s="6" t="s">
        <v>241</v>
      </c>
      <c r="C3" s="6" t="s">
        <v>275</v>
      </c>
      <c r="D3" s="33" t="s">
        <v>243</v>
      </c>
      <c r="E3" s="6" t="s">
        <v>276</v>
      </c>
      <c r="F3" s="33" t="s">
        <v>277</v>
      </c>
      <c r="G3" s="4" t="s">
        <v>278</v>
      </c>
      <c r="H3" s="4" t="s">
        <v>279</v>
      </c>
      <c r="J3" s="6" t="s">
        <v>240</v>
      </c>
      <c r="K3" s="6" t="s">
        <v>250</v>
      </c>
      <c r="L3" s="6" t="s">
        <v>280</v>
      </c>
    </row>
    <row r="4" spans="1:12" x14ac:dyDescent="0.35">
      <c r="A4" s="123" t="s">
        <v>266</v>
      </c>
      <c r="B4" s="23" t="s">
        <v>117</v>
      </c>
      <c r="C4" s="8">
        <v>2</v>
      </c>
      <c r="D4" s="9">
        <f>C4/$E$4</f>
        <v>0.66666666666666663</v>
      </c>
      <c r="E4" s="117">
        <v>3</v>
      </c>
      <c r="F4" s="118">
        <f>E4/SUM(E4:E29)</f>
        <v>4.8387096774193547E-2</v>
      </c>
      <c r="G4" s="115">
        <v>9118.39</v>
      </c>
      <c r="H4" s="115">
        <f>G4*F4</f>
        <v>441.21241935483869</v>
      </c>
      <c r="J4" s="7" t="s">
        <v>268</v>
      </c>
      <c r="K4" s="8">
        <v>2</v>
      </c>
      <c r="L4" s="9">
        <v>1</v>
      </c>
    </row>
    <row r="5" spans="1:12" x14ac:dyDescent="0.35">
      <c r="A5" s="123"/>
      <c r="B5" s="23" t="s">
        <v>197</v>
      </c>
      <c r="C5" s="8">
        <v>1</v>
      </c>
      <c r="D5" s="9">
        <f>C5/$E$4</f>
        <v>0.33333333333333331</v>
      </c>
      <c r="E5" s="117"/>
      <c r="F5" s="118"/>
      <c r="G5" s="115"/>
      <c r="H5" s="115"/>
      <c r="J5" s="7" t="s">
        <v>281</v>
      </c>
      <c r="K5" s="8">
        <v>5</v>
      </c>
      <c r="L5" s="9">
        <v>0.7142857142857143</v>
      </c>
    </row>
    <row r="6" spans="1:12" x14ac:dyDescent="0.35">
      <c r="A6" s="124" t="s">
        <v>257</v>
      </c>
      <c r="B6" s="24" t="s">
        <v>74</v>
      </c>
      <c r="C6" s="25">
        <v>4</v>
      </c>
      <c r="D6" s="26">
        <f>C6/$E$6</f>
        <v>0.66666666666666663</v>
      </c>
      <c r="E6" s="125">
        <v>6</v>
      </c>
      <c r="F6" s="126">
        <f>E6/SUM(E6:E32)</f>
        <v>0.10169491525423729</v>
      </c>
      <c r="G6" s="127">
        <v>14540.378333333332</v>
      </c>
      <c r="H6" s="127">
        <f>G6*F6</f>
        <v>1478.6825423728812</v>
      </c>
      <c r="J6" s="7" t="s">
        <v>251</v>
      </c>
      <c r="K6" s="8">
        <v>13</v>
      </c>
      <c r="L6" s="9">
        <v>0.28260869565217389</v>
      </c>
    </row>
    <row r="7" spans="1:12" x14ac:dyDescent="0.35">
      <c r="A7" s="124"/>
      <c r="B7" s="24" t="s">
        <v>76</v>
      </c>
      <c r="C7" s="25">
        <v>2</v>
      </c>
      <c r="D7" s="26">
        <f>C7/$E$6</f>
        <v>0.33333333333333331</v>
      </c>
      <c r="E7" s="125"/>
      <c r="F7" s="126"/>
      <c r="G7" s="127"/>
      <c r="H7" s="127"/>
      <c r="J7" s="7" t="s">
        <v>285</v>
      </c>
      <c r="K7" s="8">
        <v>2</v>
      </c>
      <c r="L7" s="9">
        <v>0.22222222222222221</v>
      </c>
    </row>
    <row r="8" spans="1:12" x14ac:dyDescent="0.35">
      <c r="A8" s="123" t="s">
        <v>255</v>
      </c>
      <c r="B8" s="23" t="s">
        <v>161</v>
      </c>
      <c r="C8" s="8">
        <v>1</v>
      </c>
      <c r="D8" s="9">
        <f>C8/$E$8</f>
        <v>0.14285714285714285</v>
      </c>
      <c r="E8" s="117">
        <v>7</v>
      </c>
      <c r="F8" s="118">
        <f>E8/SUM(E8:E35)</f>
        <v>0.13207547169811321</v>
      </c>
      <c r="G8" s="115">
        <v>2321.2400000000002</v>
      </c>
      <c r="H8" s="115">
        <f>G8*F8</f>
        <v>306.57886792452831</v>
      </c>
      <c r="J8" s="7" t="s">
        <v>263</v>
      </c>
      <c r="K8" s="8">
        <v>7</v>
      </c>
      <c r="L8" s="9">
        <v>0.21212121212121213</v>
      </c>
    </row>
    <row r="9" spans="1:12" x14ac:dyDescent="0.35">
      <c r="A9" s="123"/>
      <c r="B9" s="23" t="s">
        <v>65</v>
      </c>
      <c r="C9" s="8">
        <v>6</v>
      </c>
      <c r="D9" s="9">
        <f>C9/$E$8</f>
        <v>0.8571428571428571</v>
      </c>
      <c r="E9" s="117"/>
      <c r="F9" s="118"/>
      <c r="G9" s="115"/>
      <c r="H9" s="115"/>
      <c r="J9" s="7" t="s">
        <v>264</v>
      </c>
      <c r="K9" s="8">
        <v>3</v>
      </c>
      <c r="L9" s="9">
        <v>0.2</v>
      </c>
    </row>
    <row r="10" spans="1:12" x14ac:dyDescent="0.35">
      <c r="A10" s="124" t="s">
        <v>251</v>
      </c>
      <c r="B10" s="24" t="s">
        <v>31</v>
      </c>
      <c r="C10" s="25">
        <v>3</v>
      </c>
      <c r="D10" s="26">
        <f>C10/$E$10</f>
        <v>0.23076923076923078</v>
      </c>
      <c r="E10" s="125">
        <v>13</v>
      </c>
      <c r="F10" s="126">
        <f>E10/SUM(E10:E38)</f>
        <v>0.28260869565217389</v>
      </c>
      <c r="G10" s="127">
        <v>17695.218461538465</v>
      </c>
      <c r="H10" s="127">
        <f>G10*F10</f>
        <v>5000.8226086956529</v>
      </c>
      <c r="J10" s="7" t="s">
        <v>282</v>
      </c>
      <c r="K10" s="8">
        <v>2</v>
      </c>
      <c r="L10" s="9">
        <v>0.18181818181818182</v>
      </c>
    </row>
    <row r="11" spans="1:12" x14ac:dyDescent="0.35">
      <c r="A11" s="124"/>
      <c r="B11" s="24" t="s">
        <v>144</v>
      </c>
      <c r="C11" s="25">
        <v>1</v>
      </c>
      <c r="D11" s="26">
        <f t="shared" ref="D11:D14" si="0">C11/$E$10</f>
        <v>7.6923076923076927E-2</v>
      </c>
      <c r="E11" s="125"/>
      <c r="F11" s="126"/>
      <c r="G11" s="127"/>
      <c r="H11" s="127"/>
      <c r="J11" s="7" t="s">
        <v>22</v>
      </c>
      <c r="K11" s="8">
        <v>3</v>
      </c>
      <c r="L11" s="9">
        <v>0.16666666666666666</v>
      </c>
    </row>
    <row r="12" spans="1:12" x14ac:dyDescent="0.35">
      <c r="A12" s="124"/>
      <c r="B12" s="24" t="s">
        <v>146</v>
      </c>
      <c r="C12" s="25">
        <v>3</v>
      </c>
      <c r="D12" s="26">
        <f t="shared" si="0"/>
        <v>0.23076923076923078</v>
      </c>
      <c r="E12" s="125"/>
      <c r="F12" s="126"/>
      <c r="G12" s="127"/>
      <c r="H12" s="127"/>
      <c r="J12" s="7" t="s">
        <v>255</v>
      </c>
      <c r="K12" s="8">
        <v>7</v>
      </c>
      <c r="L12" s="9">
        <v>0.13207547169811321</v>
      </c>
    </row>
    <row r="13" spans="1:12" x14ac:dyDescent="0.35">
      <c r="A13" s="124"/>
      <c r="B13" s="24" t="s">
        <v>152</v>
      </c>
      <c r="C13" s="25">
        <v>1</v>
      </c>
      <c r="D13" s="26">
        <f t="shared" si="0"/>
        <v>7.6923076923076927E-2</v>
      </c>
      <c r="E13" s="125"/>
      <c r="F13" s="126"/>
      <c r="G13" s="127"/>
      <c r="H13" s="127"/>
      <c r="J13" s="7" t="s">
        <v>252</v>
      </c>
      <c r="K13" s="8">
        <v>3</v>
      </c>
      <c r="L13" s="9">
        <v>0.13043478260869565</v>
      </c>
    </row>
    <row r="14" spans="1:12" x14ac:dyDescent="0.35">
      <c r="A14" s="124"/>
      <c r="B14" s="24" t="s">
        <v>155</v>
      </c>
      <c r="C14" s="25">
        <v>5</v>
      </c>
      <c r="D14" s="26">
        <f t="shared" si="0"/>
        <v>0.38461538461538464</v>
      </c>
      <c r="E14" s="125"/>
      <c r="F14" s="126"/>
      <c r="G14" s="127"/>
      <c r="H14" s="127"/>
      <c r="J14" s="7" t="s">
        <v>86</v>
      </c>
      <c r="K14" s="8">
        <v>3</v>
      </c>
      <c r="L14" s="9">
        <v>0.11538461538461539</v>
      </c>
    </row>
    <row r="15" spans="1:12" x14ac:dyDescent="0.35">
      <c r="A15" s="123" t="s">
        <v>263</v>
      </c>
      <c r="B15" s="23" t="s">
        <v>176</v>
      </c>
      <c r="C15" s="8">
        <v>3</v>
      </c>
      <c r="D15" s="9">
        <f>C15/$E$15</f>
        <v>0.42857142857142855</v>
      </c>
      <c r="E15" s="117">
        <v>7</v>
      </c>
      <c r="F15" s="118">
        <f>E15/SUM(E15:E44)</f>
        <v>0.21212121212121213</v>
      </c>
      <c r="G15" s="115">
        <v>14313.657142857144</v>
      </c>
      <c r="H15" s="115">
        <f>G15*F15</f>
        <v>3036.2303030303033</v>
      </c>
      <c r="J15" s="7" t="s">
        <v>257</v>
      </c>
      <c r="K15" s="8">
        <v>6</v>
      </c>
      <c r="L15" s="9">
        <v>0.10169491525423729</v>
      </c>
    </row>
    <row r="16" spans="1:12" x14ac:dyDescent="0.35">
      <c r="A16" s="123"/>
      <c r="B16" s="23" t="s">
        <v>104</v>
      </c>
      <c r="C16" s="8">
        <v>4</v>
      </c>
      <c r="D16" s="9">
        <f>C16/$E$15</f>
        <v>0.5714285714285714</v>
      </c>
      <c r="E16" s="117"/>
      <c r="F16" s="118"/>
      <c r="G16" s="115"/>
      <c r="H16" s="115"/>
      <c r="J16" s="7" t="s">
        <v>259</v>
      </c>
      <c r="K16" s="8">
        <v>2</v>
      </c>
      <c r="L16" s="9">
        <v>0.1</v>
      </c>
    </row>
    <row r="17" spans="1:14" x14ac:dyDescent="0.35">
      <c r="A17" s="24" t="s">
        <v>86</v>
      </c>
      <c r="B17" s="24" t="s">
        <v>203</v>
      </c>
      <c r="C17" s="25">
        <v>3</v>
      </c>
      <c r="D17" s="26">
        <f>C17/$E$17</f>
        <v>1</v>
      </c>
      <c r="E17" s="25">
        <v>3</v>
      </c>
      <c r="F17" s="26">
        <f>E17/SUM(E17:E47)</f>
        <v>0.11538461538461539</v>
      </c>
      <c r="G17" s="27">
        <v>9193.3666666666668</v>
      </c>
      <c r="H17" s="27">
        <f>G17*F17</f>
        <v>1060.773076923077</v>
      </c>
      <c r="J17" s="7" t="s">
        <v>258</v>
      </c>
      <c r="K17" s="8">
        <v>1</v>
      </c>
      <c r="L17" s="9">
        <v>8.3333333333333329E-2</v>
      </c>
    </row>
    <row r="18" spans="1:14" x14ac:dyDescent="0.35">
      <c r="A18" s="23" t="s">
        <v>252</v>
      </c>
      <c r="B18" s="23" t="s">
        <v>37</v>
      </c>
      <c r="C18" s="8">
        <v>3</v>
      </c>
      <c r="D18" s="9">
        <f>C18/$E$18</f>
        <v>1</v>
      </c>
      <c r="E18" s="8">
        <v>3</v>
      </c>
      <c r="F18" s="9">
        <f>E18/SUM(E18:E49)</f>
        <v>0.13043478260869565</v>
      </c>
      <c r="G18" s="10">
        <v>15075.5</v>
      </c>
      <c r="H18" s="10">
        <f>G18*F18</f>
        <v>1966.3695652173913</v>
      </c>
    </row>
    <row r="19" spans="1:14" ht="67.150000000000006" customHeight="1" x14ac:dyDescent="0.35">
      <c r="A19" s="24" t="s">
        <v>259</v>
      </c>
      <c r="B19" s="24" t="s">
        <v>81</v>
      </c>
      <c r="C19" s="25">
        <v>2</v>
      </c>
      <c r="D19" s="26">
        <f>C19/$E$19</f>
        <v>1</v>
      </c>
      <c r="E19" s="25">
        <v>2</v>
      </c>
      <c r="F19" s="26">
        <f>E19/SUM(E19:E51)</f>
        <v>0.1</v>
      </c>
      <c r="G19" s="27">
        <v>20269</v>
      </c>
      <c r="H19" s="27">
        <f>G19*F19</f>
        <v>2026.9</v>
      </c>
      <c r="J19" s="119" t="s">
        <v>410</v>
      </c>
      <c r="K19" s="119"/>
      <c r="L19" s="119"/>
      <c r="M19" s="119"/>
      <c r="N19" s="119"/>
    </row>
    <row r="20" spans="1:14" x14ac:dyDescent="0.35">
      <c r="A20" s="123" t="s">
        <v>22</v>
      </c>
      <c r="B20" s="23" t="s">
        <v>232</v>
      </c>
      <c r="C20" s="8">
        <v>1</v>
      </c>
      <c r="D20" s="9">
        <f>C20/$E$20</f>
        <v>0.33333333333333331</v>
      </c>
      <c r="E20" s="117">
        <v>3</v>
      </c>
      <c r="F20" s="118">
        <f>E20/SUM(E20:E53)</f>
        <v>0.16666666666666666</v>
      </c>
      <c r="G20" s="115">
        <v>17936.310000000001</v>
      </c>
      <c r="H20" s="115">
        <f>G20*F20</f>
        <v>2989.3850000000002</v>
      </c>
      <c r="J20" s="6" t="s">
        <v>367</v>
      </c>
      <c r="K20" s="6" t="s">
        <v>250</v>
      </c>
      <c r="L20" s="6" t="s">
        <v>280</v>
      </c>
      <c r="M20" s="4" t="s">
        <v>278</v>
      </c>
      <c r="N20" s="4" t="s">
        <v>279</v>
      </c>
    </row>
    <row r="21" spans="1:14" x14ac:dyDescent="0.35">
      <c r="A21" s="123"/>
      <c r="B21" s="23" t="s">
        <v>237</v>
      </c>
      <c r="C21" s="8">
        <v>2</v>
      </c>
      <c r="D21" s="9">
        <f>C21/$E$20</f>
        <v>0.66666666666666663</v>
      </c>
      <c r="E21" s="117"/>
      <c r="F21" s="118"/>
      <c r="G21" s="115"/>
      <c r="H21" s="115"/>
      <c r="J21" s="7" t="s">
        <v>27</v>
      </c>
      <c r="K21" s="8">
        <v>10</v>
      </c>
      <c r="L21" s="9">
        <v>0.16129032258064516</v>
      </c>
      <c r="M21" s="10">
        <v>18846.807999999997</v>
      </c>
      <c r="N21" s="10">
        <f t="shared" ref="N21:N37" si="1">M21*L21</f>
        <v>3039.8077419354831</v>
      </c>
    </row>
    <row r="22" spans="1:14" x14ac:dyDescent="0.35">
      <c r="A22" s="124" t="s">
        <v>264</v>
      </c>
      <c r="B22" s="24" t="s">
        <v>108</v>
      </c>
      <c r="C22" s="25">
        <v>1</v>
      </c>
      <c r="D22" s="26">
        <f>C22/$E$22</f>
        <v>0.33333333333333331</v>
      </c>
      <c r="E22" s="125">
        <v>3</v>
      </c>
      <c r="F22" s="126">
        <f>E22/SUM(E22:E56)</f>
        <v>0.2</v>
      </c>
      <c r="G22" s="127">
        <v>10636</v>
      </c>
      <c r="H22" s="127">
        <f>G22*F22</f>
        <v>2127.2000000000003</v>
      </c>
      <c r="J22" s="7" t="s">
        <v>353</v>
      </c>
      <c r="K22" s="8">
        <v>9</v>
      </c>
      <c r="L22" s="9">
        <v>0.14516129032258066</v>
      </c>
      <c r="M22" s="10">
        <v>14102.426666666666</v>
      </c>
      <c r="N22" s="10">
        <f t="shared" si="1"/>
        <v>2047.1264516129033</v>
      </c>
    </row>
    <row r="23" spans="1:14" x14ac:dyDescent="0.35">
      <c r="A23" s="124"/>
      <c r="B23" s="24" t="s">
        <v>112</v>
      </c>
      <c r="C23" s="25">
        <v>2</v>
      </c>
      <c r="D23" s="26">
        <f>C23/$E$22</f>
        <v>0.66666666666666663</v>
      </c>
      <c r="E23" s="125"/>
      <c r="F23" s="126"/>
      <c r="G23" s="127"/>
      <c r="H23" s="127"/>
      <c r="J23" s="7" t="s">
        <v>266</v>
      </c>
      <c r="K23" s="8">
        <v>5</v>
      </c>
      <c r="L23" s="9">
        <v>8.0645161290322578E-2</v>
      </c>
      <c r="M23" s="10">
        <v>17734.120000000003</v>
      </c>
      <c r="N23" s="10">
        <f t="shared" si="1"/>
        <v>1430.1709677419356</v>
      </c>
    </row>
    <row r="24" spans="1:14" x14ac:dyDescent="0.35">
      <c r="A24" s="23" t="s">
        <v>258</v>
      </c>
      <c r="B24" s="23" t="s">
        <v>78</v>
      </c>
      <c r="C24" s="8">
        <v>1</v>
      </c>
      <c r="D24" s="9">
        <f>C24/$E$24</f>
        <v>1</v>
      </c>
      <c r="E24" s="8">
        <v>1</v>
      </c>
      <c r="F24" s="9">
        <f>E24/SUM(E24:E59)</f>
        <v>8.3333333333333329E-2</v>
      </c>
      <c r="G24" s="10">
        <v>21600</v>
      </c>
      <c r="H24" s="10">
        <f>G24*F24</f>
        <v>1800</v>
      </c>
      <c r="J24" s="7" t="s">
        <v>302</v>
      </c>
      <c r="K24" s="8">
        <v>5</v>
      </c>
      <c r="L24" s="9">
        <v>8.0645161290322578E-2</v>
      </c>
      <c r="M24" s="10">
        <v>8468.6579999999994</v>
      </c>
      <c r="N24" s="10">
        <f t="shared" si="1"/>
        <v>682.95629032258057</v>
      </c>
    </row>
    <row r="25" spans="1:14" x14ac:dyDescent="0.35">
      <c r="A25" s="24" t="s">
        <v>282</v>
      </c>
      <c r="B25" s="24" t="s">
        <v>184</v>
      </c>
      <c r="C25" s="25">
        <v>2</v>
      </c>
      <c r="D25" s="26">
        <f>C25/$E$25</f>
        <v>1</v>
      </c>
      <c r="E25" s="25">
        <v>2</v>
      </c>
      <c r="F25" s="26">
        <f>E25/SUM(E25:E61)</f>
        <v>0.18181818181818182</v>
      </c>
      <c r="G25" s="27">
        <v>43208</v>
      </c>
      <c r="H25" s="27">
        <f>G25*F25</f>
        <v>7856</v>
      </c>
      <c r="J25" s="7" t="s">
        <v>356</v>
      </c>
      <c r="K25" s="8">
        <v>5</v>
      </c>
      <c r="L25" s="9">
        <v>8.0645161290322578E-2</v>
      </c>
      <c r="M25" s="10">
        <v>20859.2</v>
      </c>
      <c r="N25" s="10">
        <f t="shared" si="1"/>
        <v>1682.1935483870968</v>
      </c>
    </row>
    <row r="26" spans="1:14" x14ac:dyDescent="0.35">
      <c r="A26" s="23" t="s">
        <v>285</v>
      </c>
      <c r="B26" s="23" t="s">
        <v>212</v>
      </c>
      <c r="C26" s="8">
        <v>2</v>
      </c>
      <c r="D26" s="9">
        <f>C26/$E$26</f>
        <v>1</v>
      </c>
      <c r="E26" s="8">
        <v>2</v>
      </c>
      <c r="F26" s="9">
        <f>E26/SUM(E26:E63)</f>
        <v>0.22222222222222221</v>
      </c>
      <c r="G26" s="10">
        <v>69903.3</v>
      </c>
      <c r="H26" s="10">
        <f>G26*F26</f>
        <v>15534.066666666666</v>
      </c>
      <c r="J26" s="7" t="s">
        <v>359</v>
      </c>
      <c r="K26" s="8">
        <v>5</v>
      </c>
      <c r="L26" s="9">
        <v>8.0645161290322578E-2</v>
      </c>
      <c r="M26" s="10">
        <v>2494.5739999999996</v>
      </c>
      <c r="N26" s="10">
        <f t="shared" si="1"/>
        <v>201.17532258064512</v>
      </c>
    </row>
    <row r="27" spans="1:14" x14ac:dyDescent="0.35">
      <c r="A27" s="124" t="s">
        <v>281</v>
      </c>
      <c r="B27" s="24" t="s">
        <v>169</v>
      </c>
      <c r="C27" s="25">
        <v>2</v>
      </c>
      <c r="D27" s="26">
        <f>C27/$E$27</f>
        <v>0.4</v>
      </c>
      <c r="E27" s="125">
        <v>5</v>
      </c>
      <c r="F27" s="126">
        <f>E27/SUM(E27:E65)</f>
        <v>0.7142857142857143</v>
      </c>
      <c r="G27" s="127">
        <v>14913.888000000001</v>
      </c>
      <c r="H27" s="127">
        <f>G27*F27</f>
        <v>10652.777142857143</v>
      </c>
      <c r="J27" s="7" t="s">
        <v>352</v>
      </c>
      <c r="K27" s="8">
        <v>4</v>
      </c>
      <c r="L27" s="9">
        <v>6.4516129032258063E-2</v>
      </c>
      <c r="M27" s="10">
        <v>13709</v>
      </c>
      <c r="N27" s="10">
        <f t="shared" si="1"/>
        <v>884.45161290322574</v>
      </c>
    </row>
    <row r="28" spans="1:14" x14ac:dyDescent="0.35">
      <c r="A28" s="124"/>
      <c r="B28" s="24" t="s">
        <v>171</v>
      </c>
      <c r="C28" s="25">
        <v>3</v>
      </c>
      <c r="D28" s="26">
        <f>C28/$E$27</f>
        <v>0.6</v>
      </c>
      <c r="E28" s="125"/>
      <c r="F28" s="126"/>
      <c r="G28" s="127"/>
      <c r="H28" s="127"/>
      <c r="J28" s="7" t="s">
        <v>354</v>
      </c>
      <c r="K28" s="8">
        <v>4</v>
      </c>
      <c r="L28" s="9">
        <v>6.4516129032258063E-2</v>
      </c>
      <c r="M28" s="10">
        <v>5728</v>
      </c>
      <c r="N28" s="10">
        <f t="shared" si="1"/>
        <v>369.54838709677421</v>
      </c>
    </row>
    <row r="29" spans="1:14" x14ac:dyDescent="0.35">
      <c r="A29" s="23" t="s">
        <v>268</v>
      </c>
      <c r="B29" s="23" t="s">
        <v>228</v>
      </c>
      <c r="C29" s="8">
        <v>2</v>
      </c>
      <c r="D29" s="9">
        <f>C29/$E$29</f>
        <v>1</v>
      </c>
      <c r="E29" s="8">
        <v>2</v>
      </c>
      <c r="F29" s="9">
        <f>E29/SUM(E29:E68)</f>
        <v>1</v>
      </c>
      <c r="G29" s="10">
        <v>7851.4</v>
      </c>
      <c r="H29" s="10">
        <f>G29*F29</f>
        <v>7851.4</v>
      </c>
      <c r="J29" s="7" t="s">
        <v>369</v>
      </c>
      <c r="K29" s="8">
        <v>3</v>
      </c>
      <c r="L29" s="9">
        <v>4.8387096774193547E-2</v>
      </c>
      <c r="M29" s="10">
        <v>4497.333333333333</v>
      </c>
      <c r="N29" s="10">
        <f t="shared" si="1"/>
        <v>217.61290322580643</v>
      </c>
    </row>
    <row r="30" spans="1:14" x14ac:dyDescent="0.35">
      <c r="J30" s="7" t="s">
        <v>358</v>
      </c>
      <c r="K30" s="8">
        <v>3</v>
      </c>
      <c r="L30" s="9">
        <v>4.8387096774193547E-2</v>
      </c>
      <c r="M30" s="10">
        <v>28825.03</v>
      </c>
      <c r="N30" s="10">
        <f t="shared" si="1"/>
        <v>1394.7595161290321</v>
      </c>
    </row>
    <row r="31" spans="1:14" x14ac:dyDescent="0.35">
      <c r="J31" s="7" t="s">
        <v>351</v>
      </c>
      <c r="K31" s="8">
        <v>2</v>
      </c>
      <c r="L31" s="9">
        <v>3.2258064516129031E-2</v>
      </c>
      <c r="M31" s="10">
        <v>65581.425000000003</v>
      </c>
      <c r="N31" s="10">
        <f t="shared" si="1"/>
        <v>2115.5298387096773</v>
      </c>
    </row>
    <row r="32" spans="1:14" x14ac:dyDescent="0.35">
      <c r="J32" s="7" t="s">
        <v>357</v>
      </c>
      <c r="K32" s="8">
        <v>2</v>
      </c>
      <c r="L32" s="9">
        <v>3.2258064516129031E-2</v>
      </c>
      <c r="M32" s="10">
        <v>43208</v>
      </c>
      <c r="N32" s="10">
        <f t="shared" si="1"/>
        <v>1393.8064516129032</v>
      </c>
    </row>
    <row r="33" spans="10:14" x14ac:dyDescent="0.35">
      <c r="J33" s="7" t="s">
        <v>379</v>
      </c>
      <c r="K33" s="8">
        <v>1</v>
      </c>
      <c r="L33" s="9">
        <v>1.6129032258064516E-2</v>
      </c>
      <c r="M33" s="10">
        <v>12032.67</v>
      </c>
      <c r="N33" s="10">
        <f t="shared" si="1"/>
        <v>194.07532258064515</v>
      </c>
    </row>
    <row r="34" spans="10:14" x14ac:dyDescent="0.35">
      <c r="J34" s="7" t="s">
        <v>350</v>
      </c>
      <c r="K34" s="8">
        <v>1</v>
      </c>
      <c r="L34" s="9">
        <v>1.6129032258064516E-2</v>
      </c>
      <c r="M34" s="10">
        <v>-32397.5</v>
      </c>
      <c r="N34" s="10">
        <f t="shared" si="1"/>
        <v>-522.54032258064512</v>
      </c>
    </row>
    <row r="35" spans="10:14" x14ac:dyDescent="0.35">
      <c r="J35" s="7" t="s">
        <v>304</v>
      </c>
      <c r="K35" s="8">
        <v>1</v>
      </c>
      <c r="L35" s="9">
        <v>1.6129032258064516E-2</v>
      </c>
      <c r="M35" s="10">
        <v>1000</v>
      </c>
      <c r="N35" s="10">
        <f t="shared" si="1"/>
        <v>16.129032258064516</v>
      </c>
    </row>
    <row r="36" spans="10:14" x14ac:dyDescent="0.35">
      <c r="J36" s="7" t="s">
        <v>380</v>
      </c>
      <c r="K36" s="8">
        <v>1</v>
      </c>
      <c r="L36" s="9">
        <v>1.6129032258064516E-2</v>
      </c>
      <c r="M36" s="10">
        <v>58041.64</v>
      </c>
      <c r="N36" s="10">
        <f t="shared" si="1"/>
        <v>936.15548387096771</v>
      </c>
    </row>
    <row r="37" spans="10:14" x14ac:dyDescent="0.35">
      <c r="J37" s="7" t="s">
        <v>711</v>
      </c>
      <c r="K37" s="8">
        <v>1</v>
      </c>
      <c r="L37" s="9">
        <v>1.6129032258064516E-2</v>
      </c>
      <c r="M37" s="10">
        <v>1092.5</v>
      </c>
      <c r="N37" s="10">
        <f t="shared" si="1"/>
        <v>17.620967741935484</v>
      </c>
    </row>
  </sheetData>
  <mergeCells count="43">
    <mergeCell ref="A2:H2"/>
    <mergeCell ref="J2:L2"/>
    <mergeCell ref="A4:A5"/>
    <mergeCell ref="E4:E5"/>
    <mergeCell ref="F4:F5"/>
    <mergeCell ref="G4:G5"/>
    <mergeCell ref="H4:H5"/>
    <mergeCell ref="A8:A9"/>
    <mergeCell ref="E8:E9"/>
    <mergeCell ref="F8:F9"/>
    <mergeCell ref="G8:G9"/>
    <mergeCell ref="H8:H9"/>
    <mergeCell ref="A6:A7"/>
    <mergeCell ref="E6:E7"/>
    <mergeCell ref="F6:F7"/>
    <mergeCell ref="G6:G7"/>
    <mergeCell ref="H6:H7"/>
    <mergeCell ref="A15:A16"/>
    <mergeCell ref="E15:E16"/>
    <mergeCell ref="F15:F16"/>
    <mergeCell ref="G15:G16"/>
    <mergeCell ref="H15:H16"/>
    <mergeCell ref="A10:A14"/>
    <mergeCell ref="E10:E14"/>
    <mergeCell ref="F10:F14"/>
    <mergeCell ref="G10:G14"/>
    <mergeCell ref="H10:H14"/>
    <mergeCell ref="J19:N19"/>
    <mergeCell ref="A20:A21"/>
    <mergeCell ref="E20:E21"/>
    <mergeCell ref="F20:F21"/>
    <mergeCell ref="G20:G21"/>
    <mergeCell ref="H20:H21"/>
    <mergeCell ref="A27:A28"/>
    <mergeCell ref="E27:E28"/>
    <mergeCell ref="F27:F28"/>
    <mergeCell ref="G27:G28"/>
    <mergeCell ref="H27:H28"/>
    <mergeCell ref="A22:A23"/>
    <mergeCell ref="E22:E23"/>
    <mergeCell ref="F22:F23"/>
    <mergeCell ref="G22:G23"/>
    <mergeCell ref="H22:H23"/>
  </mergeCells>
  <conditionalFormatting sqref="D4:D29">
    <cfRule type="colorScale" priority="9">
      <colorScale>
        <cfvo type="min"/>
        <cfvo type="max"/>
        <color rgb="FFFCFCFF"/>
        <color rgb="FFF8696B"/>
      </colorScale>
    </cfRule>
  </conditionalFormatting>
  <conditionalFormatting sqref="F4:F29">
    <cfRule type="colorScale" priority="8">
      <colorScale>
        <cfvo type="min"/>
        <cfvo type="max"/>
        <color rgb="FFFCFCFF"/>
        <color rgb="FFF8696B"/>
      </colorScale>
    </cfRule>
  </conditionalFormatting>
  <conditionalFormatting sqref="G4:G29">
    <cfRule type="colorScale" priority="7">
      <colorScale>
        <cfvo type="min"/>
        <cfvo type="max"/>
        <color rgb="FFFCFCFF"/>
        <color rgb="FFF8696B"/>
      </colorScale>
    </cfRule>
  </conditionalFormatting>
  <conditionalFormatting sqref="H4:H29">
    <cfRule type="colorScale" priority="6">
      <colorScale>
        <cfvo type="min"/>
        <cfvo type="max"/>
        <color rgb="FFFCFCFF"/>
        <color rgb="FFF8696B"/>
      </colorScale>
    </cfRule>
  </conditionalFormatting>
  <conditionalFormatting sqref="L4:L17">
    <cfRule type="colorScale" priority="5">
      <colorScale>
        <cfvo type="min"/>
        <cfvo type="max"/>
        <color rgb="FFFCFCFF"/>
        <color rgb="FFF8696B"/>
      </colorScale>
    </cfRule>
  </conditionalFormatting>
  <conditionalFormatting sqref="L21:L37">
    <cfRule type="colorScale" priority="2">
      <colorScale>
        <cfvo type="min"/>
        <cfvo type="max"/>
        <color rgb="FFFCFCFF"/>
        <color rgb="FFF8696B"/>
      </colorScale>
    </cfRule>
  </conditionalFormatting>
  <conditionalFormatting sqref="M21:M37">
    <cfRule type="colorScale" priority="3">
      <colorScale>
        <cfvo type="min"/>
        <cfvo type="max"/>
        <color rgb="FFFCFCFF"/>
        <color rgb="FFF8696B"/>
      </colorScale>
    </cfRule>
  </conditionalFormatting>
  <conditionalFormatting sqref="N21:N37">
    <cfRule type="colorScale" priority="4">
      <colorScale>
        <cfvo type="min"/>
        <cfvo type="max"/>
        <color rgb="FFFCFCFF"/>
        <color rgb="FFF8696B"/>
      </colorScale>
    </cfRule>
  </conditionalFormatting>
  <hyperlinks>
    <hyperlink ref="A1" location="'0. Cover'!A1" display="Return to Cover Pag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
  <sheetViews>
    <sheetView topLeftCell="C1" workbookViewId="0">
      <pane ySplit="3" topLeftCell="A4" activePane="bottomLeft" state="frozen"/>
      <selection pane="bottomLeft" activeCell="L15" sqref="L15"/>
    </sheetView>
  </sheetViews>
  <sheetFormatPr defaultRowHeight="14.5" x14ac:dyDescent="0.35"/>
  <cols>
    <col min="1" max="1" width="67.26953125" customWidth="1"/>
    <col min="2" max="2" width="38.453125" customWidth="1"/>
    <col min="3" max="3" width="16.26953125" customWidth="1"/>
    <col min="4" max="4" width="17.54296875" customWidth="1"/>
    <col min="5" max="5" width="5.26953125" customWidth="1"/>
    <col min="6" max="6" width="7.1796875" customWidth="1"/>
    <col min="7" max="7" width="21.54296875" customWidth="1"/>
    <col min="8" max="8" width="22.7265625" customWidth="1"/>
    <col min="9" max="9" width="28.26953125" customWidth="1"/>
    <col min="10" max="10" width="29" customWidth="1"/>
    <col min="12" max="12" width="69.1796875" customWidth="1"/>
    <col min="13" max="13" width="25.1796875" customWidth="1"/>
    <col min="14" max="14" width="7.1796875" customWidth="1"/>
  </cols>
  <sheetData>
    <row r="1" spans="1:14" ht="45" customHeight="1" x14ac:dyDescent="0.65">
      <c r="A1" s="78" t="s">
        <v>28</v>
      </c>
      <c r="B1" s="79"/>
    </row>
    <row r="2" spans="1:14" ht="54.65" customHeight="1" x14ac:dyDescent="0.35">
      <c r="A2" s="119" t="s">
        <v>411</v>
      </c>
      <c r="B2" s="119"/>
      <c r="C2" s="119"/>
      <c r="D2" s="119"/>
      <c r="E2" s="119"/>
      <c r="F2" s="119"/>
      <c r="G2" s="119"/>
      <c r="H2" s="119"/>
      <c r="I2" s="119"/>
      <c r="J2" s="119"/>
      <c r="L2" s="119" t="s">
        <v>412</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123" t="s">
        <v>252</v>
      </c>
      <c r="B4" s="23" t="s">
        <v>36</v>
      </c>
      <c r="C4" s="8">
        <v>1</v>
      </c>
      <c r="D4" s="9">
        <f>C4/$E$4</f>
        <v>0.33333333333333331</v>
      </c>
      <c r="E4" s="117">
        <v>3</v>
      </c>
      <c r="F4" s="118">
        <f>E4/SUM($E$4:$E$9)</f>
        <v>0.42857142857142855</v>
      </c>
      <c r="G4" s="115">
        <v>0</v>
      </c>
      <c r="H4" s="136">
        <f>G4*F4</f>
        <v>0</v>
      </c>
      <c r="I4" s="111">
        <v>25.333333333333332</v>
      </c>
      <c r="J4" s="111">
        <f>I4*F4</f>
        <v>10.857142857142856</v>
      </c>
      <c r="L4" s="7" t="s">
        <v>252</v>
      </c>
      <c r="M4" s="8">
        <v>3</v>
      </c>
      <c r="N4" s="9">
        <v>0.42857142857142855</v>
      </c>
    </row>
    <row r="5" spans="1:14" x14ac:dyDescent="0.35">
      <c r="A5" s="123"/>
      <c r="B5" s="23" t="s">
        <v>37</v>
      </c>
      <c r="C5" s="8">
        <v>2</v>
      </c>
      <c r="D5" s="9">
        <f>C5/$E$4</f>
        <v>0.66666666666666663</v>
      </c>
      <c r="E5" s="117"/>
      <c r="F5" s="118"/>
      <c r="G5" s="115"/>
      <c r="H5" s="136"/>
      <c r="I5" s="111"/>
      <c r="J5" s="111"/>
      <c r="L5" s="7" t="s">
        <v>265</v>
      </c>
      <c r="M5" s="8">
        <v>3</v>
      </c>
      <c r="N5" s="9">
        <v>0.42857142857142855</v>
      </c>
    </row>
    <row r="6" spans="1:14" x14ac:dyDescent="0.35">
      <c r="A6" s="24" t="s">
        <v>256</v>
      </c>
      <c r="B6" s="24" t="s">
        <v>72</v>
      </c>
      <c r="C6" s="25">
        <v>1</v>
      </c>
      <c r="D6" s="26">
        <f>C6/$E$6</f>
        <v>1</v>
      </c>
      <c r="E6" s="25">
        <v>1</v>
      </c>
      <c r="F6" s="26">
        <f>E6/SUM($E$4:$E$9)</f>
        <v>0.14285714285714285</v>
      </c>
      <c r="G6" s="27">
        <v>0</v>
      </c>
      <c r="H6" s="39">
        <f>G6*F6</f>
        <v>0</v>
      </c>
      <c r="I6" s="28">
        <v>12</v>
      </c>
      <c r="J6" s="28">
        <f>I6*F6</f>
        <v>1.7142857142857142</v>
      </c>
      <c r="L6" s="7" t="s">
        <v>256</v>
      </c>
      <c r="M6" s="8">
        <v>1</v>
      </c>
      <c r="N6" s="9">
        <v>0.14285714285714285</v>
      </c>
    </row>
    <row r="7" spans="1:14" x14ac:dyDescent="0.35">
      <c r="A7" s="123" t="s">
        <v>265</v>
      </c>
      <c r="B7" s="23" t="s">
        <v>55</v>
      </c>
      <c r="C7" s="8">
        <v>1</v>
      </c>
      <c r="D7" s="9">
        <f>C7/$E$7</f>
        <v>0.33333333333333331</v>
      </c>
      <c r="E7" s="117">
        <v>3</v>
      </c>
      <c r="F7" s="118">
        <f>E7/SUM($E$4:$E$9)</f>
        <v>0.42857142857142855</v>
      </c>
      <c r="G7" s="115">
        <v>0</v>
      </c>
      <c r="H7" s="136">
        <f>G7*F7</f>
        <v>0</v>
      </c>
      <c r="I7" s="111">
        <v>32</v>
      </c>
      <c r="J7" s="111">
        <f>I7*F7</f>
        <v>13.714285714285714</v>
      </c>
    </row>
    <row r="8" spans="1:14" ht="37" x14ac:dyDescent="0.35">
      <c r="A8" s="123"/>
      <c r="B8" s="23" t="s">
        <v>57</v>
      </c>
      <c r="C8" s="8">
        <v>1</v>
      </c>
      <c r="D8" s="9">
        <f t="shared" ref="D8:D9" si="0">C8/$E$7</f>
        <v>0.33333333333333331</v>
      </c>
      <c r="E8" s="117"/>
      <c r="F8" s="118"/>
      <c r="G8" s="115"/>
      <c r="H8" s="136"/>
      <c r="I8" s="111"/>
      <c r="J8" s="111"/>
      <c r="L8" s="60" t="s">
        <v>413</v>
      </c>
      <c r="M8" s="61" t="s">
        <v>335</v>
      </c>
    </row>
    <row r="9" spans="1:14" x14ac:dyDescent="0.35">
      <c r="A9" s="123"/>
      <c r="B9" s="23" t="s">
        <v>58</v>
      </c>
      <c r="C9" s="8">
        <v>1</v>
      </c>
      <c r="D9" s="9">
        <f t="shared" si="0"/>
        <v>0.33333333333333331</v>
      </c>
      <c r="E9" s="117"/>
      <c r="F9" s="118"/>
      <c r="G9" s="115"/>
      <c r="H9" s="136"/>
      <c r="I9" s="111"/>
      <c r="J9" s="111"/>
      <c r="L9" s="156" t="s">
        <v>414</v>
      </c>
      <c r="M9" s="156"/>
    </row>
    <row r="10" spans="1:14" x14ac:dyDescent="0.35">
      <c r="L10" t="s">
        <v>345</v>
      </c>
    </row>
  </sheetData>
  <mergeCells count="17">
    <mergeCell ref="A2:J2"/>
    <mergeCell ref="L2:N2"/>
    <mergeCell ref="A4:A5"/>
    <mergeCell ref="E4:E5"/>
    <mergeCell ref="F4:F5"/>
    <mergeCell ref="G4:G5"/>
    <mergeCell ref="H4:H5"/>
    <mergeCell ref="I4:I5"/>
    <mergeCell ref="J4:J5"/>
    <mergeCell ref="J7:J9"/>
    <mergeCell ref="L9:M9"/>
    <mergeCell ref="A7:A9"/>
    <mergeCell ref="E7:E9"/>
    <mergeCell ref="F7:F9"/>
    <mergeCell ref="G7:G9"/>
    <mergeCell ref="H7:H9"/>
    <mergeCell ref="I7:I9"/>
  </mergeCells>
  <conditionalFormatting sqref="D1:D1048576">
    <cfRule type="colorScale" priority="1">
      <colorScale>
        <cfvo type="min"/>
        <cfvo type="max"/>
        <color rgb="FFFCFCFF"/>
        <color rgb="FFF8696B"/>
      </colorScale>
    </cfRule>
  </conditionalFormatting>
  <conditionalFormatting sqref="F1:F1048576">
    <cfRule type="colorScale" priority="2">
      <colorScale>
        <cfvo type="min"/>
        <cfvo type="max"/>
        <color rgb="FFFCFCFF"/>
        <color rgb="FFF8696B"/>
      </colorScale>
    </cfRule>
  </conditionalFormatting>
  <conditionalFormatting sqref="I1:I1048576">
    <cfRule type="colorScale" priority="3">
      <colorScale>
        <cfvo type="min"/>
        <cfvo type="max"/>
        <color rgb="FFFCFCFF"/>
        <color rgb="FFF8696B"/>
      </colorScale>
    </cfRule>
  </conditionalFormatting>
  <conditionalFormatting sqref="J1:J1048576">
    <cfRule type="colorScale" priority="4">
      <colorScale>
        <cfvo type="min"/>
        <cfvo type="max"/>
        <color rgb="FFFCFCFF"/>
        <color rgb="FFF8696B"/>
      </colorScale>
    </cfRule>
  </conditionalFormatting>
  <conditionalFormatting sqref="N4:N6">
    <cfRule type="colorScale" priority="5">
      <colorScale>
        <cfvo type="min"/>
        <cfvo type="max"/>
        <color rgb="FFFCFCFF"/>
        <color rgb="FFF8696B"/>
      </colorScale>
    </cfRule>
  </conditionalFormatting>
  <hyperlinks>
    <hyperlink ref="A1" location="'0. Cover'!A1" display="Return to Cover Pag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24"/>
  <sheetViews>
    <sheetView topLeftCell="B1" workbookViewId="0">
      <pane ySplit="3" topLeftCell="A4" activePane="bottomLeft" state="frozen"/>
      <selection pane="bottomLeft" activeCell="A2" sqref="A2:H2"/>
    </sheetView>
  </sheetViews>
  <sheetFormatPr defaultRowHeight="14.5" x14ac:dyDescent="0.35"/>
  <cols>
    <col min="1" max="1" width="56.453125" customWidth="1"/>
    <col min="2" max="2" width="38.7265625" customWidth="1"/>
    <col min="3" max="3" width="26.26953125" customWidth="1"/>
    <col min="4" max="4" width="17.54296875" customWidth="1"/>
    <col min="5" max="5" width="19.81640625" customWidth="1"/>
    <col min="6" max="6" width="16.1796875" customWidth="1"/>
    <col min="7" max="7" width="19.453125" customWidth="1"/>
    <col min="8" max="8" width="20.26953125" customWidth="1"/>
    <col min="10" max="10" width="57.453125" customWidth="1"/>
    <col min="11" max="11" width="6.1796875" customWidth="1"/>
    <col min="12" max="12" width="6" customWidth="1"/>
    <col min="13" max="13" width="11.1796875" customWidth="1"/>
    <col min="14" max="14" width="10.1796875" customWidth="1"/>
  </cols>
  <sheetData>
    <row r="1" spans="1:14" ht="45" customHeight="1" x14ac:dyDescent="0.65">
      <c r="A1" s="78" t="s">
        <v>28</v>
      </c>
      <c r="B1" s="79"/>
    </row>
    <row r="2" spans="1:14" ht="100.15" customHeight="1" x14ac:dyDescent="0.35">
      <c r="A2" s="119" t="s">
        <v>415</v>
      </c>
      <c r="B2" s="119"/>
      <c r="C2" s="119"/>
      <c r="D2" s="119"/>
      <c r="E2" s="119"/>
      <c r="F2" s="119"/>
      <c r="G2" s="119"/>
      <c r="H2" s="119"/>
      <c r="J2" s="119" t="s">
        <v>416</v>
      </c>
      <c r="K2" s="119"/>
      <c r="L2" s="119"/>
    </row>
    <row r="3" spans="1:14" x14ac:dyDescent="0.35">
      <c r="A3" s="6" t="s">
        <v>240</v>
      </c>
      <c r="B3" s="6" t="s">
        <v>241</v>
      </c>
      <c r="C3" s="6" t="s">
        <v>275</v>
      </c>
      <c r="D3" s="3" t="s">
        <v>243</v>
      </c>
      <c r="E3" s="6" t="s">
        <v>276</v>
      </c>
      <c r="F3" s="3" t="s">
        <v>277</v>
      </c>
      <c r="G3" s="4" t="s">
        <v>278</v>
      </c>
      <c r="H3" s="4" t="s">
        <v>279</v>
      </c>
      <c r="J3" s="6" t="s">
        <v>240</v>
      </c>
      <c r="K3" s="6" t="s">
        <v>250</v>
      </c>
      <c r="L3" s="6" t="s">
        <v>280</v>
      </c>
    </row>
    <row r="4" spans="1:14" x14ac:dyDescent="0.35">
      <c r="A4" s="23" t="s">
        <v>266</v>
      </c>
      <c r="B4" s="23" t="s">
        <v>117</v>
      </c>
      <c r="C4" s="8">
        <v>1</v>
      </c>
      <c r="D4" s="9">
        <f>C4/E4</f>
        <v>1</v>
      </c>
      <c r="E4" s="8">
        <v>1</v>
      </c>
      <c r="F4" s="9">
        <f>E4/SUM($E$4:$E$13)</f>
        <v>4.5454545454545456E-2</v>
      </c>
      <c r="G4" s="10">
        <v>850</v>
      </c>
      <c r="H4" s="10">
        <f>G4*F4</f>
        <v>38.63636363636364</v>
      </c>
      <c r="J4" s="23" t="s">
        <v>251</v>
      </c>
      <c r="K4" s="8">
        <v>8</v>
      </c>
      <c r="L4" s="9">
        <v>0.36363636363636365</v>
      </c>
    </row>
    <row r="5" spans="1:14" x14ac:dyDescent="0.35">
      <c r="A5" s="124" t="s">
        <v>257</v>
      </c>
      <c r="B5" s="24" t="s">
        <v>74</v>
      </c>
      <c r="C5" s="25">
        <v>1</v>
      </c>
      <c r="D5" s="26">
        <f>C5/$E$5</f>
        <v>0.25</v>
      </c>
      <c r="E5" s="125">
        <v>4</v>
      </c>
      <c r="F5" s="126">
        <f>E5/SUM($E$4:$E$13)</f>
        <v>0.18181818181818182</v>
      </c>
      <c r="G5" s="127">
        <v>23587.25</v>
      </c>
      <c r="H5" s="127">
        <f>G5*F5</f>
        <v>4288.590909090909</v>
      </c>
      <c r="J5" s="23" t="s">
        <v>257</v>
      </c>
      <c r="K5" s="8">
        <v>4</v>
      </c>
      <c r="L5" s="9">
        <v>0.18181818181818182</v>
      </c>
    </row>
    <row r="6" spans="1:14" x14ac:dyDescent="0.35">
      <c r="A6" s="124"/>
      <c r="B6" s="24" t="s">
        <v>76</v>
      </c>
      <c r="C6" s="25">
        <v>3</v>
      </c>
      <c r="D6" s="26">
        <f>C6/$E$5</f>
        <v>0.75</v>
      </c>
      <c r="E6" s="125"/>
      <c r="F6" s="126"/>
      <c r="G6" s="127"/>
      <c r="H6" s="127"/>
      <c r="J6" s="23" t="s">
        <v>255</v>
      </c>
      <c r="K6" s="8">
        <v>4</v>
      </c>
      <c r="L6" s="9">
        <v>0.18181818181818182</v>
      </c>
    </row>
    <row r="7" spans="1:14" x14ac:dyDescent="0.35">
      <c r="A7" s="23" t="s">
        <v>255</v>
      </c>
      <c r="B7" s="23" t="s">
        <v>65</v>
      </c>
      <c r="C7" s="8">
        <v>4</v>
      </c>
      <c r="D7" s="9">
        <f>C7/E7</f>
        <v>1</v>
      </c>
      <c r="E7" s="8">
        <v>4</v>
      </c>
      <c r="F7" s="9">
        <f>E7/SUM($E$4:$E$13)</f>
        <v>0.18181818181818182</v>
      </c>
      <c r="G7" s="10">
        <v>1538.3425</v>
      </c>
      <c r="H7" s="10">
        <f>G7*F7</f>
        <v>279.69863636363635</v>
      </c>
      <c r="J7" s="23" t="s">
        <v>263</v>
      </c>
      <c r="K7" s="8">
        <v>2</v>
      </c>
      <c r="L7" s="9">
        <v>9.0909090909090912E-2</v>
      </c>
    </row>
    <row r="8" spans="1:14" x14ac:dyDescent="0.35">
      <c r="A8" s="124" t="s">
        <v>251</v>
      </c>
      <c r="B8" s="24" t="s">
        <v>144</v>
      </c>
      <c r="C8" s="25">
        <v>1</v>
      </c>
      <c r="D8" s="26">
        <f>C8/$E$8</f>
        <v>0.125</v>
      </c>
      <c r="E8" s="125">
        <v>8</v>
      </c>
      <c r="F8" s="126">
        <f>E8/SUM($E$4:$E$13)</f>
        <v>0.36363636363636365</v>
      </c>
      <c r="G8" s="127">
        <v>4257.4719999999998</v>
      </c>
      <c r="H8" s="127">
        <f>G8*F8</f>
        <v>1548.1716363636363</v>
      </c>
      <c r="J8" s="23" t="s">
        <v>282</v>
      </c>
      <c r="K8" s="8">
        <v>2</v>
      </c>
      <c r="L8" s="9">
        <v>9.0909090909090912E-2</v>
      </c>
    </row>
    <row r="9" spans="1:14" x14ac:dyDescent="0.35">
      <c r="A9" s="124"/>
      <c r="B9" s="24" t="s">
        <v>146</v>
      </c>
      <c r="C9" s="25">
        <v>2</v>
      </c>
      <c r="D9" s="26">
        <f t="shared" ref="D9:D10" si="0">C9/$E$8</f>
        <v>0.25</v>
      </c>
      <c r="E9" s="125"/>
      <c r="F9" s="126"/>
      <c r="G9" s="127"/>
      <c r="H9" s="127"/>
      <c r="J9" s="23" t="s">
        <v>266</v>
      </c>
      <c r="K9" s="8">
        <v>1</v>
      </c>
      <c r="L9" s="9">
        <v>4.5454545454545456E-2</v>
      </c>
    </row>
    <row r="10" spans="1:14" x14ac:dyDescent="0.35">
      <c r="A10" s="124"/>
      <c r="B10" s="24" t="s">
        <v>155</v>
      </c>
      <c r="C10" s="25">
        <v>5</v>
      </c>
      <c r="D10" s="26">
        <f t="shared" si="0"/>
        <v>0.625</v>
      </c>
      <c r="E10" s="125"/>
      <c r="F10" s="126"/>
      <c r="G10" s="127"/>
      <c r="H10" s="127"/>
      <c r="J10" s="23" t="s">
        <v>86</v>
      </c>
      <c r="K10" s="8">
        <v>1</v>
      </c>
      <c r="L10" s="9">
        <v>4.5454545454545456E-2</v>
      </c>
    </row>
    <row r="11" spans="1:14" x14ac:dyDescent="0.35">
      <c r="A11" s="23" t="s">
        <v>263</v>
      </c>
      <c r="B11" s="23" t="s">
        <v>105</v>
      </c>
      <c r="C11" s="8">
        <v>2</v>
      </c>
      <c r="D11" s="9">
        <f>C11/E11</f>
        <v>1</v>
      </c>
      <c r="E11" s="8">
        <v>2</v>
      </c>
      <c r="F11" s="9">
        <f>E11/SUM($E$4:$E$13)</f>
        <v>9.0909090909090912E-2</v>
      </c>
      <c r="G11" s="10">
        <v>43404</v>
      </c>
      <c r="H11" s="10">
        <f>G11*F11</f>
        <v>3945.818181818182</v>
      </c>
    </row>
    <row r="12" spans="1:14" ht="84" customHeight="1" x14ac:dyDescent="0.35">
      <c r="A12" s="24" t="s">
        <v>86</v>
      </c>
      <c r="B12" s="24" t="s">
        <v>203</v>
      </c>
      <c r="C12" s="25">
        <v>1</v>
      </c>
      <c r="D12" s="26">
        <f>C12/E12</f>
        <v>1</v>
      </c>
      <c r="E12" s="25">
        <v>1</v>
      </c>
      <c r="F12" s="26">
        <f>E12/SUM($E$4:$E$13)</f>
        <v>4.5454545454545456E-2</v>
      </c>
      <c r="G12" s="27">
        <v>222.2</v>
      </c>
      <c r="H12" s="27">
        <f>G12*F12</f>
        <v>10.1</v>
      </c>
      <c r="J12" s="119" t="s">
        <v>417</v>
      </c>
      <c r="K12" s="119"/>
      <c r="L12" s="119"/>
      <c r="M12" s="119"/>
      <c r="N12" s="119"/>
    </row>
    <row r="13" spans="1:14" x14ac:dyDescent="0.35">
      <c r="A13" s="23" t="s">
        <v>282</v>
      </c>
      <c r="B13" s="23" t="s">
        <v>185</v>
      </c>
      <c r="C13" s="8">
        <v>2</v>
      </c>
      <c r="D13" s="9">
        <f>C13/E13</f>
        <v>1</v>
      </c>
      <c r="E13" s="8">
        <v>2</v>
      </c>
      <c r="F13" s="9">
        <f>E13/SUM($E$4:$E$13)</f>
        <v>9.0909090909090912E-2</v>
      </c>
      <c r="G13" s="10">
        <v>8653.4449999999997</v>
      </c>
      <c r="H13" s="10">
        <f>G13*F13</f>
        <v>786.67681818181813</v>
      </c>
      <c r="J13" s="6" t="s">
        <v>367</v>
      </c>
      <c r="K13" s="6" t="s">
        <v>250</v>
      </c>
      <c r="L13" s="6" t="s">
        <v>280</v>
      </c>
      <c r="M13" s="4" t="s">
        <v>278</v>
      </c>
      <c r="N13" s="4" t="s">
        <v>279</v>
      </c>
    </row>
    <row r="14" spans="1:14" x14ac:dyDescent="0.35">
      <c r="J14" s="7" t="s">
        <v>350</v>
      </c>
      <c r="K14" s="8">
        <v>6</v>
      </c>
      <c r="L14" s="9">
        <v>0.27272727272727271</v>
      </c>
      <c r="M14" s="10">
        <v>23881.125</v>
      </c>
      <c r="N14" s="10">
        <f>M14*L14</f>
        <v>6513.0340909090901</v>
      </c>
    </row>
    <row r="15" spans="1:14" x14ac:dyDescent="0.35">
      <c r="J15" s="7" t="s">
        <v>368</v>
      </c>
      <c r="K15" s="8">
        <v>4</v>
      </c>
      <c r="L15" s="9">
        <v>0.18181818181818182</v>
      </c>
      <c r="M15" s="10">
        <v>911.70749999999987</v>
      </c>
      <c r="N15" s="10">
        <f t="shared" ref="N15:N24" si="1">M15*L15</f>
        <v>165.76499999999999</v>
      </c>
    </row>
    <row r="16" spans="1:14" x14ac:dyDescent="0.35">
      <c r="J16" s="7" t="s">
        <v>352</v>
      </c>
      <c r="K16" s="8">
        <v>2</v>
      </c>
      <c r="L16" s="9">
        <v>9.0909090909090912E-2</v>
      </c>
      <c r="M16" s="10">
        <v>43404</v>
      </c>
      <c r="N16" s="10">
        <f t="shared" si="1"/>
        <v>3945.818181818182</v>
      </c>
    </row>
    <row r="17" spans="10:14" x14ac:dyDescent="0.35">
      <c r="J17" s="7" t="s">
        <v>353</v>
      </c>
      <c r="K17" s="8">
        <v>2</v>
      </c>
      <c r="L17" s="9">
        <v>9.0909090909090912E-2</v>
      </c>
      <c r="M17" s="10">
        <v>9760.07</v>
      </c>
      <c r="N17" s="10">
        <f t="shared" si="1"/>
        <v>887.27909090909088</v>
      </c>
    </row>
    <row r="18" spans="10:14" x14ac:dyDescent="0.35">
      <c r="J18" s="7" t="s">
        <v>304</v>
      </c>
      <c r="K18" s="8">
        <v>2</v>
      </c>
      <c r="L18" s="9">
        <v>9.0909090909090912E-2</v>
      </c>
      <c r="M18" s="10">
        <v>2375</v>
      </c>
      <c r="N18" s="10">
        <f t="shared" si="1"/>
        <v>215.90909090909091</v>
      </c>
    </row>
    <row r="19" spans="10:14" x14ac:dyDescent="0.35">
      <c r="J19" s="7" t="s">
        <v>266</v>
      </c>
      <c r="K19" s="8">
        <v>1</v>
      </c>
      <c r="L19" s="9">
        <v>4.5454545454545456E-2</v>
      </c>
      <c r="M19" s="10">
        <v>850</v>
      </c>
      <c r="N19" s="10">
        <f t="shared" si="1"/>
        <v>38.63636363636364</v>
      </c>
    </row>
    <row r="20" spans="10:14" x14ac:dyDescent="0.35">
      <c r="J20" s="7" t="s">
        <v>302</v>
      </c>
      <c r="K20" s="8">
        <v>1</v>
      </c>
      <c r="L20" s="9">
        <v>4.5454545454545456E-2</v>
      </c>
      <c r="M20" s="10">
        <v>222.2</v>
      </c>
      <c r="N20" s="10">
        <f t="shared" si="1"/>
        <v>10.1</v>
      </c>
    </row>
    <row r="21" spans="10:14" x14ac:dyDescent="0.35">
      <c r="J21" s="7" t="s">
        <v>356</v>
      </c>
      <c r="K21" s="8">
        <v>1</v>
      </c>
      <c r="L21" s="9">
        <v>4.5454545454545456E-2</v>
      </c>
      <c r="M21" s="10">
        <v>0</v>
      </c>
      <c r="N21" s="10">
        <f t="shared" si="1"/>
        <v>0</v>
      </c>
    </row>
    <row r="22" spans="10:14" x14ac:dyDescent="0.35">
      <c r="J22" s="7" t="s">
        <v>354</v>
      </c>
      <c r="K22" s="8">
        <v>1</v>
      </c>
      <c r="L22" s="9">
        <v>4.5454545454545456E-2</v>
      </c>
      <c r="M22" s="10">
        <v>16116.75</v>
      </c>
      <c r="N22" s="10">
        <f t="shared" si="1"/>
        <v>732.5795454545455</v>
      </c>
    </row>
    <row r="23" spans="10:14" x14ac:dyDescent="0.35">
      <c r="J23" s="7" t="s">
        <v>359</v>
      </c>
      <c r="K23" s="8">
        <v>1</v>
      </c>
      <c r="L23" s="9">
        <v>4.5454545454545456E-2</v>
      </c>
      <c r="M23" s="10">
        <v>-1161.5999999999999</v>
      </c>
      <c r="N23" s="10">
        <f t="shared" si="1"/>
        <v>-52.8</v>
      </c>
    </row>
    <row r="24" spans="10:14" x14ac:dyDescent="0.35">
      <c r="J24" s="7" t="s">
        <v>27</v>
      </c>
      <c r="K24" s="8">
        <v>1</v>
      </c>
      <c r="L24" s="9">
        <v>4.5454545454545456E-2</v>
      </c>
      <c r="M24" s="10">
        <v>700</v>
      </c>
      <c r="N24" s="10">
        <f t="shared" si="1"/>
        <v>31.81818181818182</v>
      </c>
    </row>
  </sheetData>
  <mergeCells count="13">
    <mergeCell ref="J12:N12"/>
    <mergeCell ref="A2:H2"/>
    <mergeCell ref="J2:L2"/>
    <mergeCell ref="A5:A6"/>
    <mergeCell ref="E5:E6"/>
    <mergeCell ref="F5:F6"/>
    <mergeCell ref="G5:G6"/>
    <mergeCell ref="H5:H6"/>
    <mergeCell ref="A8:A10"/>
    <mergeCell ref="E8:E10"/>
    <mergeCell ref="F8:F10"/>
    <mergeCell ref="G8:G10"/>
    <mergeCell ref="H8:H10"/>
  </mergeCells>
  <conditionalFormatting sqref="D4:D13">
    <cfRule type="colorScale" priority="6">
      <colorScale>
        <cfvo type="min"/>
        <cfvo type="max"/>
        <color rgb="FFFCFCFF"/>
        <color rgb="FFF8696B"/>
      </colorScale>
    </cfRule>
  </conditionalFormatting>
  <conditionalFormatting sqref="F4:F5 F11:F13 F7:F8">
    <cfRule type="colorScale" priority="7">
      <colorScale>
        <cfvo type="min"/>
        <cfvo type="max"/>
        <color rgb="FFFCFCFF"/>
        <color rgb="FFF8696B"/>
      </colorScale>
    </cfRule>
  </conditionalFormatting>
  <conditionalFormatting sqref="G4:G5 G11:G13 G7:G8">
    <cfRule type="colorScale" priority="8">
      <colorScale>
        <cfvo type="min"/>
        <cfvo type="max"/>
        <color rgb="FFFCFCFF"/>
        <color rgb="FFF8696B"/>
      </colorScale>
    </cfRule>
  </conditionalFormatting>
  <conditionalFormatting sqref="H4:H5 H11:H13 H7:H8">
    <cfRule type="colorScale" priority="9">
      <colorScale>
        <cfvo type="min"/>
        <cfvo type="max"/>
        <color rgb="FFFCFCFF"/>
        <color rgb="FFF8696B"/>
      </colorScale>
    </cfRule>
  </conditionalFormatting>
  <conditionalFormatting sqref="L4:L10">
    <cfRule type="colorScale" priority="5">
      <colorScale>
        <cfvo type="min"/>
        <cfvo type="max"/>
        <color rgb="FFFCFCFF"/>
        <color rgb="FFF8696B"/>
      </colorScale>
    </cfRule>
  </conditionalFormatting>
  <conditionalFormatting sqref="L14:L24">
    <cfRule type="colorScale" priority="4">
      <colorScale>
        <cfvo type="min"/>
        <cfvo type="max"/>
        <color rgb="FFFCFCFF"/>
        <color rgb="FFF8696B"/>
      </colorScale>
    </cfRule>
  </conditionalFormatting>
  <conditionalFormatting sqref="M14:M24">
    <cfRule type="colorScale" priority="2">
      <colorScale>
        <cfvo type="min"/>
        <cfvo type="max"/>
        <color rgb="FFFCFCFF"/>
        <color rgb="FFF8696B"/>
      </colorScale>
    </cfRule>
  </conditionalFormatting>
  <conditionalFormatting sqref="N14:N24">
    <cfRule type="colorScale" priority="3">
      <colorScale>
        <cfvo type="min"/>
        <cfvo type="max"/>
        <color rgb="FFFCFCFF"/>
        <color rgb="FFF8696B"/>
      </colorScale>
    </cfRule>
  </conditionalFormatting>
  <hyperlinks>
    <hyperlink ref="A1" location="'0. Cover'!A1" display="Return to Cover Pag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27"/>
  <sheetViews>
    <sheetView topLeftCell="C1" workbookViewId="0">
      <pane ySplit="3" topLeftCell="A10" activePane="bottomLeft" state="frozen"/>
      <selection pane="bottomLeft" activeCell="L27" sqref="L27"/>
    </sheetView>
  </sheetViews>
  <sheetFormatPr defaultRowHeight="14.5" x14ac:dyDescent="0.35"/>
  <cols>
    <col min="1" max="1" width="69.1796875" customWidth="1"/>
    <col min="2" max="2" width="46.1796875" customWidth="1"/>
    <col min="3" max="3" width="15.81640625" customWidth="1"/>
    <col min="4" max="4" width="17.54296875" style="36" customWidth="1"/>
    <col min="5" max="5" width="5.26953125" customWidth="1"/>
    <col min="6" max="6" width="7.1796875" customWidth="1"/>
    <col min="7" max="7" width="22" customWidth="1"/>
    <col min="8" max="8" width="22.7265625" customWidth="1"/>
    <col min="9" max="9" width="28.26953125" customWidth="1"/>
    <col min="10" max="10" width="29" customWidth="1"/>
    <col min="12" max="12" width="69.1796875" customWidth="1"/>
    <col min="13" max="13" width="25" customWidth="1"/>
    <col min="14" max="14" width="7.1796875" customWidth="1"/>
  </cols>
  <sheetData>
    <row r="1" spans="1:14" ht="35.5" customHeight="1" x14ac:dyDescent="0.65">
      <c r="A1" s="78" t="s">
        <v>28</v>
      </c>
      <c r="B1" s="79"/>
    </row>
    <row r="2" spans="1:14" ht="52.15" customHeight="1" x14ac:dyDescent="0.35">
      <c r="A2" s="119" t="s">
        <v>418</v>
      </c>
      <c r="B2" s="119"/>
      <c r="C2" s="119"/>
      <c r="D2" s="119"/>
      <c r="E2" s="119"/>
      <c r="F2" s="119"/>
      <c r="G2" s="119"/>
      <c r="H2" s="119"/>
      <c r="I2" s="119"/>
      <c r="J2" s="119"/>
      <c r="L2" s="119" t="s">
        <v>419</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23" t="s">
        <v>257</v>
      </c>
      <c r="B4" s="23" t="s">
        <v>75</v>
      </c>
      <c r="C4" s="8">
        <v>1</v>
      </c>
      <c r="D4" s="9">
        <f>C4/E4</f>
        <v>1</v>
      </c>
      <c r="E4" s="8">
        <v>1</v>
      </c>
      <c r="F4" s="9">
        <f>E4/SUM($E$4:$E$25)</f>
        <v>2.7027027027027029E-2</v>
      </c>
      <c r="G4" s="10">
        <v>0</v>
      </c>
      <c r="H4" s="38">
        <f>F4*G4</f>
        <v>0</v>
      </c>
      <c r="I4" s="11">
        <v>3</v>
      </c>
      <c r="J4" s="11">
        <f>I4*F4</f>
        <v>8.1081081081081086E-2</v>
      </c>
      <c r="L4" s="7" t="s">
        <v>251</v>
      </c>
      <c r="M4" s="7">
        <v>8</v>
      </c>
      <c r="N4" s="16">
        <v>0.21621621621621623</v>
      </c>
    </row>
    <row r="5" spans="1:14" x14ac:dyDescent="0.35">
      <c r="A5" s="124" t="s">
        <v>255</v>
      </c>
      <c r="B5" s="24" t="s">
        <v>64</v>
      </c>
      <c r="C5" s="25">
        <v>3</v>
      </c>
      <c r="D5" s="26">
        <f>C5/$E$5</f>
        <v>0.6</v>
      </c>
      <c r="E5" s="125">
        <v>5</v>
      </c>
      <c r="F5" s="126">
        <f>E5/SUM($E$4:$E$25)</f>
        <v>0.13513513513513514</v>
      </c>
      <c r="G5" s="127">
        <v>220000</v>
      </c>
      <c r="H5" s="135">
        <f t="shared" ref="H5:H23" si="0">F5*G5</f>
        <v>29729.72972972973</v>
      </c>
      <c r="I5" s="129">
        <v>22</v>
      </c>
      <c r="J5" s="129">
        <f t="shared" ref="J5:J23" si="1">I5*F5</f>
        <v>2.9729729729729732</v>
      </c>
      <c r="L5" s="7" t="s">
        <v>255</v>
      </c>
      <c r="M5" s="7">
        <v>5</v>
      </c>
      <c r="N5" s="16">
        <v>0.13513513513513514</v>
      </c>
    </row>
    <row r="6" spans="1:14" x14ac:dyDescent="0.35">
      <c r="A6" s="124"/>
      <c r="B6" s="24" t="s">
        <v>65</v>
      </c>
      <c r="C6" s="25">
        <v>1</v>
      </c>
      <c r="D6" s="26">
        <f t="shared" ref="D6:D7" si="2">C6/$E$5</f>
        <v>0.2</v>
      </c>
      <c r="E6" s="125"/>
      <c r="F6" s="126"/>
      <c r="G6" s="127"/>
      <c r="H6" s="135"/>
      <c r="I6" s="129"/>
      <c r="J6" s="129"/>
      <c r="L6" s="7" t="s">
        <v>253</v>
      </c>
      <c r="M6" s="7">
        <v>4</v>
      </c>
      <c r="N6" s="16">
        <v>0.10810810810810811</v>
      </c>
    </row>
    <row r="7" spans="1:14" x14ac:dyDescent="0.35">
      <c r="A7" s="124"/>
      <c r="B7" s="24" t="s">
        <v>67</v>
      </c>
      <c r="C7" s="25">
        <v>1</v>
      </c>
      <c r="D7" s="26">
        <f t="shared" si="2"/>
        <v>0.2</v>
      </c>
      <c r="E7" s="125"/>
      <c r="F7" s="126"/>
      <c r="G7" s="127"/>
      <c r="H7" s="135"/>
      <c r="I7" s="129"/>
      <c r="J7" s="129"/>
      <c r="L7" s="7" t="s">
        <v>264</v>
      </c>
      <c r="M7" s="7">
        <v>4</v>
      </c>
      <c r="N7" s="16">
        <v>0.10810810810810811</v>
      </c>
    </row>
    <row r="8" spans="1:14" x14ac:dyDescent="0.35">
      <c r="A8" s="123" t="s">
        <v>251</v>
      </c>
      <c r="B8" s="23" t="s">
        <v>32</v>
      </c>
      <c r="C8" s="8">
        <v>1</v>
      </c>
      <c r="D8" s="9">
        <f>C8/$E$8</f>
        <v>0.125</v>
      </c>
      <c r="E8" s="117">
        <v>8</v>
      </c>
      <c r="F8" s="118">
        <f>E8/SUM($E$4:$E$25)</f>
        <v>0.21621621621621623</v>
      </c>
      <c r="G8" s="115">
        <v>0</v>
      </c>
      <c r="H8" s="136">
        <f t="shared" si="0"/>
        <v>0</v>
      </c>
      <c r="I8" s="111">
        <v>45.625</v>
      </c>
      <c r="J8" s="111">
        <f t="shared" si="1"/>
        <v>9.8648648648648649</v>
      </c>
      <c r="L8" s="7" t="s">
        <v>267</v>
      </c>
      <c r="M8" s="7">
        <v>4</v>
      </c>
      <c r="N8" s="16">
        <v>0.10810810810810811</v>
      </c>
    </row>
    <row r="9" spans="1:14" x14ac:dyDescent="0.35">
      <c r="A9" s="123"/>
      <c r="B9" s="23" t="s">
        <v>33</v>
      </c>
      <c r="C9" s="8">
        <v>7</v>
      </c>
      <c r="D9" s="9">
        <f>C9/$E$8</f>
        <v>0.875</v>
      </c>
      <c r="E9" s="117"/>
      <c r="F9" s="118"/>
      <c r="G9" s="115"/>
      <c r="H9" s="136"/>
      <c r="I9" s="111"/>
      <c r="J9" s="111"/>
      <c r="L9" s="7" t="s">
        <v>256</v>
      </c>
      <c r="M9" s="7">
        <v>3</v>
      </c>
      <c r="N9" s="16">
        <v>8.1081081081081086E-2</v>
      </c>
    </row>
    <row r="10" spans="1:14" x14ac:dyDescent="0.35">
      <c r="A10" s="124" t="s">
        <v>261</v>
      </c>
      <c r="B10" s="24" t="s">
        <v>86</v>
      </c>
      <c r="C10" s="25">
        <v>1</v>
      </c>
      <c r="D10" s="26">
        <f>C10/$E$10</f>
        <v>0.5</v>
      </c>
      <c r="E10" s="125">
        <v>2</v>
      </c>
      <c r="F10" s="126">
        <f>E10/SUM($E$4:$E$25)</f>
        <v>5.4054054054054057E-2</v>
      </c>
      <c r="G10" s="127">
        <v>0</v>
      </c>
      <c r="H10" s="135">
        <f t="shared" si="0"/>
        <v>0</v>
      </c>
      <c r="I10" s="129">
        <v>114</v>
      </c>
      <c r="J10" s="129">
        <f t="shared" si="1"/>
        <v>6.1621621621621623</v>
      </c>
      <c r="L10" s="7" t="s">
        <v>265</v>
      </c>
      <c r="M10" s="7">
        <v>3</v>
      </c>
      <c r="N10" s="16">
        <v>8.1081081081081086E-2</v>
      </c>
    </row>
    <row r="11" spans="1:14" x14ac:dyDescent="0.35">
      <c r="A11" s="124"/>
      <c r="B11" s="24" t="s">
        <v>88</v>
      </c>
      <c r="C11" s="25">
        <v>1</v>
      </c>
      <c r="D11" s="26">
        <f>C11/$E$10</f>
        <v>0.5</v>
      </c>
      <c r="E11" s="125"/>
      <c r="F11" s="126"/>
      <c r="G11" s="127"/>
      <c r="H11" s="135"/>
      <c r="I11" s="129"/>
      <c r="J11" s="129"/>
      <c r="L11" s="7" t="s">
        <v>261</v>
      </c>
      <c r="M11" s="7">
        <v>2</v>
      </c>
      <c r="N11" s="16">
        <v>5.4054054054054057E-2</v>
      </c>
    </row>
    <row r="12" spans="1:14" x14ac:dyDescent="0.35">
      <c r="A12" s="23" t="s">
        <v>252</v>
      </c>
      <c r="B12" s="23" t="s">
        <v>37</v>
      </c>
      <c r="C12" s="8">
        <v>1</v>
      </c>
      <c r="D12" s="9">
        <f>C12/E12</f>
        <v>1</v>
      </c>
      <c r="E12" s="8">
        <v>1</v>
      </c>
      <c r="F12" s="9">
        <f>E12/SUM($E$4:$E$25)</f>
        <v>2.7027027027027029E-2</v>
      </c>
      <c r="G12" s="10">
        <v>1881.07</v>
      </c>
      <c r="H12" s="38">
        <f t="shared" si="0"/>
        <v>50.839729729729733</v>
      </c>
      <c r="I12" s="11">
        <v>1</v>
      </c>
      <c r="J12" s="11">
        <f t="shared" si="1"/>
        <v>2.7027027027027029E-2</v>
      </c>
      <c r="L12" s="7" t="s">
        <v>257</v>
      </c>
      <c r="M12" s="7">
        <v>1</v>
      </c>
      <c r="N12" s="16">
        <v>2.7027027027027029E-2</v>
      </c>
    </row>
    <row r="13" spans="1:14" x14ac:dyDescent="0.35">
      <c r="A13" s="24" t="s">
        <v>259</v>
      </c>
      <c r="B13" s="24" t="s">
        <v>81</v>
      </c>
      <c r="C13" s="25">
        <v>1</v>
      </c>
      <c r="D13" s="26">
        <f>C13/E13</f>
        <v>1</v>
      </c>
      <c r="E13" s="25">
        <v>1</v>
      </c>
      <c r="F13" s="26">
        <f>E13/SUM($E$4:$E$25)</f>
        <v>2.7027027027027029E-2</v>
      </c>
      <c r="G13" s="27">
        <v>0</v>
      </c>
      <c r="H13" s="39">
        <f t="shared" si="0"/>
        <v>0</v>
      </c>
      <c r="I13" s="28">
        <v>65</v>
      </c>
      <c r="J13" s="28">
        <f t="shared" si="1"/>
        <v>1.7567567567567568</v>
      </c>
      <c r="L13" s="7" t="s">
        <v>252</v>
      </c>
      <c r="M13" s="7">
        <v>1</v>
      </c>
      <c r="N13" s="16">
        <v>2.7027027027027029E-2</v>
      </c>
    </row>
    <row r="14" spans="1:14" x14ac:dyDescent="0.35">
      <c r="A14" s="23" t="s">
        <v>253</v>
      </c>
      <c r="B14" s="23" t="s">
        <v>41</v>
      </c>
      <c r="C14" s="8">
        <v>4</v>
      </c>
      <c r="D14" s="9">
        <f>C14/E14</f>
        <v>1</v>
      </c>
      <c r="E14" s="8">
        <v>4</v>
      </c>
      <c r="F14" s="9">
        <f>E14/SUM($E$4:$E$25)</f>
        <v>0.10810810810810811</v>
      </c>
      <c r="G14" s="10">
        <v>0</v>
      </c>
      <c r="H14" s="38">
        <f t="shared" si="0"/>
        <v>0</v>
      </c>
      <c r="I14" s="11">
        <v>10.5</v>
      </c>
      <c r="J14" s="11">
        <f t="shared" si="1"/>
        <v>1.1351351351351351</v>
      </c>
      <c r="L14" s="7" t="s">
        <v>259</v>
      </c>
      <c r="M14" s="7">
        <v>1</v>
      </c>
      <c r="N14" s="16">
        <v>2.7027027027027029E-2</v>
      </c>
    </row>
    <row r="15" spans="1:14" x14ac:dyDescent="0.35">
      <c r="A15" s="24" t="s">
        <v>269</v>
      </c>
      <c r="B15" s="24" t="s">
        <v>132</v>
      </c>
      <c r="C15" s="25">
        <v>1</v>
      </c>
      <c r="D15" s="26">
        <f>C15/E15</f>
        <v>1</v>
      </c>
      <c r="E15" s="25">
        <v>1</v>
      </c>
      <c r="F15" s="26">
        <f>E15/SUM($E$4:$E$25)</f>
        <v>2.7027027027027029E-2</v>
      </c>
      <c r="G15" s="27">
        <v>0</v>
      </c>
      <c r="H15" s="39">
        <f t="shared" si="0"/>
        <v>0</v>
      </c>
      <c r="I15" s="28">
        <v>10</v>
      </c>
      <c r="J15" s="28">
        <f t="shared" si="1"/>
        <v>0.27027027027027029</v>
      </c>
      <c r="L15" s="7" t="s">
        <v>269</v>
      </c>
      <c r="M15" s="7">
        <v>1</v>
      </c>
      <c r="N15" s="16">
        <v>2.7027027027027029E-2</v>
      </c>
    </row>
    <row r="16" spans="1:14" x14ac:dyDescent="0.35">
      <c r="A16" s="123" t="s">
        <v>264</v>
      </c>
      <c r="B16" s="23" t="s">
        <v>108</v>
      </c>
      <c r="C16" s="8">
        <v>1</v>
      </c>
      <c r="D16" s="9">
        <f>C16/$E$16</f>
        <v>0.25</v>
      </c>
      <c r="E16" s="117">
        <v>4</v>
      </c>
      <c r="F16" s="118">
        <f>E16/SUM($E$4:$E$25)</f>
        <v>0.10810810810810811</v>
      </c>
      <c r="G16" s="115">
        <v>9928.1650000000009</v>
      </c>
      <c r="H16" s="136">
        <f t="shared" si="0"/>
        <v>1073.3151351351353</v>
      </c>
      <c r="I16" s="111">
        <v>65.333333333333329</v>
      </c>
      <c r="J16" s="111">
        <f t="shared" si="1"/>
        <v>7.0630630630630629</v>
      </c>
      <c r="L16" s="40"/>
    </row>
    <row r="17" spans="1:13" ht="37" x14ac:dyDescent="0.35">
      <c r="A17" s="123"/>
      <c r="B17" s="23" t="s">
        <v>109</v>
      </c>
      <c r="C17" s="8">
        <v>1</v>
      </c>
      <c r="D17" s="9">
        <f t="shared" ref="D17:D19" si="3">C17/$E$16</f>
        <v>0.25</v>
      </c>
      <c r="E17" s="117"/>
      <c r="F17" s="118"/>
      <c r="G17" s="115"/>
      <c r="H17" s="136"/>
      <c r="I17" s="111"/>
      <c r="J17" s="111"/>
      <c r="L17" s="60" t="s">
        <v>420</v>
      </c>
      <c r="M17" s="61" t="s">
        <v>335</v>
      </c>
    </row>
    <row r="18" spans="1:13" x14ac:dyDescent="0.35">
      <c r="A18" s="123"/>
      <c r="B18" s="23" t="s">
        <v>112</v>
      </c>
      <c r="C18" s="8">
        <v>1</v>
      </c>
      <c r="D18" s="9">
        <f t="shared" si="3"/>
        <v>0.25</v>
      </c>
      <c r="E18" s="117"/>
      <c r="F18" s="118"/>
      <c r="G18" s="115"/>
      <c r="H18" s="136"/>
      <c r="I18" s="111"/>
      <c r="J18" s="111"/>
      <c r="L18" s="7" t="s">
        <v>337</v>
      </c>
      <c r="M18" s="9">
        <v>0.25</v>
      </c>
    </row>
    <row r="19" spans="1:13" x14ac:dyDescent="0.35">
      <c r="A19" s="123"/>
      <c r="B19" s="23" t="s">
        <v>113</v>
      </c>
      <c r="C19" s="8">
        <v>1</v>
      </c>
      <c r="D19" s="9">
        <f t="shared" si="3"/>
        <v>0.25</v>
      </c>
      <c r="E19" s="117"/>
      <c r="F19" s="118"/>
      <c r="G19" s="115"/>
      <c r="H19" s="136"/>
      <c r="I19" s="111"/>
      <c r="J19" s="111"/>
      <c r="L19" s="7" t="s">
        <v>339</v>
      </c>
      <c r="M19" s="9">
        <v>0.25</v>
      </c>
    </row>
    <row r="20" spans="1:13" x14ac:dyDescent="0.35">
      <c r="A20" s="24" t="s">
        <v>256</v>
      </c>
      <c r="B20" s="24" t="s">
        <v>72</v>
      </c>
      <c r="C20" s="25">
        <v>3</v>
      </c>
      <c r="D20" s="26">
        <f>C20/E20</f>
        <v>1</v>
      </c>
      <c r="E20" s="25">
        <v>3</v>
      </c>
      <c r="F20" s="26">
        <f>E20/SUM($E$4:$E$25)</f>
        <v>8.1081081081081086E-2</v>
      </c>
      <c r="G20" s="27">
        <v>0</v>
      </c>
      <c r="H20" s="39">
        <f t="shared" si="0"/>
        <v>0</v>
      </c>
      <c r="I20" s="28">
        <v>16.666666666666668</v>
      </c>
      <c r="J20" s="28">
        <f t="shared" si="1"/>
        <v>1.3513513513513515</v>
      </c>
      <c r="L20" s="7" t="s">
        <v>341</v>
      </c>
      <c r="M20" s="9">
        <v>0.125</v>
      </c>
    </row>
    <row r="21" spans="1:13" x14ac:dyDescent="0.35">
      <c r="A21" s="123" t="s">
        <v>265</v>
      </c>
      <c r="B21" s="23" t="s">
        <v>49</v>
      </c>
      <c r="C21" s="8">
        <v>2</v>
      </c>
      <c r="D21" s="9">
        <f>C21/$E$21</f>
        <v>0.66666666666666663</v>
      </c>
      <c r="E21" s="117">
        <v>3</v>
      </c>
      <c r="F21" s="118">
        <f>E21/SUM($E$4:$E$25)</f>
        <v>8.1081081081081086E-2</v>
      </c>
      <c r="G21" s="115">
        <v>0</v>
      </c>
      <c r="H21" s="136">
        <f t="shared" si="0"/>
        <v>0</v>
      </c>
      <c r="I21" s="111">
        <v>11</v>
      </c>
      <c r="J21" s="111">
        <f t="shared" si="1"/>
        <v>0.89189189189189189</v>
      </c>
      <c r="L21" s="7" t="s">
        <v>342</v>
      </c>
      <c r="M21" s="9">
        <v>0.125</v>
      </c>
    </row>
    <row r="22" spans="1:13" x14ac:dyDescent="0.35">
      <c r="A22" s="123"/>
      <c r="B22" s="23" t="s">
        <v>51</v>
      </c>
      <c r="C22" s="8">
        <v>1</v>
      </c>
      <c r="D22" s="9">
        <f>C22/$E$21</f>
        <v>0.33333333333333331</v>
      </c>
      <c r="E22" s="117"/>
      <c r="F22" s="118"/>
      <c r="G22" s="115"/>
      <c r="H22" s="136"/>
      <c r="I22" s="111"/>
      <c r="J22" s="111"/>
      <c r="L22" s="7" t="s">
        <v>336</v>
      </c>
      <c r="M22" s="9">
        <v>0</v>
      </c>
    </row>
    <row r="23" spans="1:13" x14ac:dyDescent="0.35">
      <c r="A23" s="124" t="s">
        <v>267</v>
      </c>
      <c r="B23" s="24" t="s">
        <v>123</v>
      </c>
      <c r="C23" s="25">
        <v>2</v>
      </c>
      <c r="D23" s="26">
        <f>C23/$E$23</f>
        <v>0.5</v>
      </c>
      <c r="E23" s="125">
        <v>4</v>
      </c>
      <c r="F23" s="126">
        <f>E23/SUM($E$4:$E$25)</f>
        <v>0.10810810810810811</v>
      </c>
      <c r="G23" s="127">
        <v>0</v>
      </c>
      <c r="H23" s="135">
        <f t="shared" si="0"/>
        <v>0</v>
      </c>
      <c r="I23" s="129">
        <v>18.5</v>
      </c>
      <c r="J23" s="129">
        <f t="shared" si="1"/>
        <v>2</v>
      </c>
      <c r="L23" s="7" t="s">
        <v>340</v>
      </c>
      <c r="M23" s="9">
        <v>0</v>
      </c>
    </row>
    <row r="24" spans="1:13" x14ac:dyDescent="0.35">
      <c r="A24" s="124"/>
      <c r="B24" s="24" t="s">
        <v>125</v>
      </c>
      <c r="C24" s="25">
        <v>1</v>
      </c>
      <c r="D24" s="26">
        <f t="shared" ref="D24:D25" si="4">C24/$E$23</f>
        <v>0.25</v>
      </c>
      <c r="E24" s="125"/>
      <c r="F24" s="126"/>
      <c r="G24" s="127"/>
      <c r="H24" s="135"/>
      <c r="I24" s="129"/>
      <c r="J24" s="129"/>
      <c r="L24" s="7" t="s">
        <v>338</v>
      </c>
      <c r="M24" s="9">
        <v>0</v>
      </c>
    </row>
    <row r="25" spans="1:13" x14ac:dyDescent="0.35">
      <c r="A25" s="124"/>
      <c r="B25" s="24" t="s">
        <v>126</v>
      </c>
      <c r="C25" s="25">
        <v>1</v>
      </c>
      <c r="D25" s="26">
        <f t="shared" si="4"/>
        <v>0.25</v>
      </c>
      <c r="E25" s="125"/>
      <c r="F25" s="126"/>
      <c r="G25" s="127"/>
      <c r="H25" s="135"/>
      <c r="I25" s="129"/>
      <c r="J25" s="129"/>
      <c r="L25" s="7" t="s">
        <v>343</v>
      </c>
      <c r="M25" s="9">
        <v>0</v>
      </c>
    </row>
    <row r="26" spans="1:13" x14ac:dyDescent="0.35">
      <c r="L26" s="7" t="s">
        <v>344</v>
      </c>
      <c r="M26" s="9">
        <v>0.25</v>
      </c>
    </row>
    <row r="27" spans="1:13" x14ac:dyDescent="0.35">
      <c r="L27" t="s">
        <v>345</v>
      </c>
    </row>
  </sheetData>
  <mergeCells count="44">
    <mergeCell ref="A2:J2"/>
    <mergeCell ref="L2:N2"/>
    <mergeCell ref="A5:A7"/>
    <mergeCell ref="E5:E7"/>
    <mergeCell ref="F5:F7"/>
    <mergeCell ref="G5:G7"/>
    <mergeCell ref="H5:H7"/>
    <mergeCell ref="I5:I7"/>
    <mergeCell ref="J5:J7"/>
    <mergeCell ref="J8:J9"/>
    <mergeCell ref="A10:A11"/>
    <mergeCell ref="E10:E11"/>
    <mergeCell ref="F10:F11"/>
    <mergeCell ref="G10:G11"/>
    <mergeCell ref="H10:H11"/>
    <mergeCell ref="I10:I11"/>
    <mergeCell ref="J10:J11"/>
    <mergeCell ref="A8:A9"/>
    <mergeCell ref="E8:E9"/>
    <mergeCell ref="F8:F9"/>
    <mergeCell ref="G8:G9"/>
    <mergeCell ref="H8:H9"/>
    <mergeCell ref="I8:I9"/>
    <mergeCell ref="J16:J19"/>
    <mergeCell ref="A21:A22"/>
    <mergeCell ref="E21:E22"/>
    <mergeCell ref="F21:F22"/>
    <mergeCell ref="G21:G22"/>
    <mergeCell ref="H21:H22"/>
    <mergeCell ref="I21:I22"/>
    <mergeCell ref="J21:J22"/>
    <mergeCell ref="A16:A19"/>
    <mergeCell ref="E16:E19"/>
    <mergeCell ref="F16:F19"/>
    <mergeCell ref="G16:G19"/>
    <mergeCell ref="H16:H19"/>
    <mergeCell ref="I16:I19"/>
    <mergeCell ref="J23:J25"/>
    <mergeCell ref="A23:A25"/>
    <mergeCell ref="E23:E25"/>
    <mergeCell ref="F23:F25"/>
    <mergeCell ref="G23:G25"/>
    <mergeCell ref="H23:H25"/>
    <mergeCell ref="I23:I25"/>
  </mergeCells>
  <conditionalFormatting sqref="D4:D25">
    <cfRule type="colorScale" priority="9">
      <colorScale>
        <cfvo type="min"/>
        <cfvo type="max"/>
        <color rgb="FFFCFCFF"/>
        <color rgb="FFF8696B"/>
      </colorScale>
    </cfRule>
  </conditionalFormatting>
  <conditionalFormatting sqref="F4:F25">
    <cfRule type="colorScale" priority="8">
      <colorScale>
        <cfvo type="min"/>
        <cfvo type="max"/>
        <color rgb="FFFCFCFF"/>
        <color rgb="FFF8696B"/>
      </colorScale>
    </cfRule>
  </conditionalFormatting>
  <conditionalFormatting sqref="G1:G1048576">
    <cfRule type="colorScale" priority="6">
      <colorScale>
        <cfvo type="min"/>
        <cfvo type="max"/>
        <color rgb="FFFCFCFF"/>
        <color rgb="FFF8696B"/>
      </colorScale>
    </cfRule>
  </conditionalFormatting>
  <conditionalFormatting sqref="G3:H3">
    <cfRule type="colorScale" priority="7">
      <colorScale>
        <cfvo type="min"/>
        <cfvo type="max"/>
        <color rgb="FFFCFCFF"/>
        <color rgb="FFF8696B"/>
      </colorScale>
    </cfRule>
  </conditionalFormatting>
  <conditionalFormatting sqref="H1:H1048576">
    <cfRule type="colorScale" priority="5">
      <colorScale>
        <cfvo type="min"/>
        <cfvo type="max"/>
        <color rgb="FFFCFCFF"/>
        <color rgb="FFF8696B"/>
      </colorScale>
    </cfRule>
  </conditionalFormatting>
  <conditionalFormatting sqref="I1:I1048576">
    <cfRule type="colorScale" priority="4">
      <colorScale>
        <cfvo type="min"/>
        <cfvo type="max"/>
        <color rgb="FFFCFCFF"/>
        <color rgb="FFF8696B"/>
      </colorScale>
    </cfRule>
  </conditionalFormatting>
  <conditionalFormatting sqref="J1:J1048576">
    <cfRule type="colorScale" priority="3">
      <colorScale>
        <cfvo type="min"/>
        <cfvo type="max"/>
        <color rgb="FFFCFCFF"/>
        <color rgb="FFF8696B"/>
      </colorScale>
    </cfRule>
  </conditionalFormatting>
  <conditionalFormatting sqref="M18:M25">
    <cfRule type="colorScale" priority="1">
      <colorScale>
        <cfvo type="min"/>
        <cfvo type="max"/>
        <color rgb="FFFCFCFF"/>
        <color rgb="FFF8696B"/>
      </colorScale>
    </cfRule>
  </conditionalFormatting>
  <conditionalFormatting sqref="N4:N15">
    <cfRule type="colorScale" priority="2">
      <colorScale>
        <cfvo type="min"/>
        <cfvo type="max"/>
        <color rgb="FFFCFCFF"/>
        <color rgb="FFF8696B"/>
      </colorScale>
    </cfRule>
  </conditionalFormatting>
  <hyperlinks>
    <hyperlink ref="A1" location="'0. Cover'!A1" display="Return to Cover Page" xr:uid="{00000000-0004-0000-1800-000000000000}"/>
  </hyperlinks>
  <pageMargins left="0.7" right="0.7" top="0.75" bottom="0.75" header="0.3" footer="0.3"/>
  <pageSetup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3"/>
  <sheetViews>
    <sheetView topLeftCell="B1" workbookViewId="0">
      <pane ySplit="3" topLeftCell="A19" activePane="bottomLeft" state="frozen"/>
      <selection pane="bottomLeft" activeCell="J33" sqref="J33"/>
    </sheetView>
  </sheetViews>
  <sheetFormatPr defaultRowHeight="14.5" x14ac:dyDescent="0.35"/>
  <cols>
    <col min="1" max="1" width="57.453125" customWidth="1"/>
    <col min="2" max="2" width="50.26953125" customWidth="1"/>
    <col min="3" max="3" width="26.26953125" customWidth="1"/>
    <col min="4" max="4" width="17.54296875" customWidth="1"/>
    <col min="5" max="5" width="19.81640625" customWidth="1"/>
    <col min="6" max="6" width="16.1796875" customWidth="1"/>
    <col min="7" max="7" width="19.453125" customWidth="1"/>
    <col min="8" max="8" width="20.26953125" customWidth="1"/>
    <col min="10" max="10" width="57.453125" customWidth="1"/>
    <col min="11" max="11" width="6.1796875" customWidth="1"/>
    <col min="12" max="12" width="6" customWidth="1"/>
    <col min="13" max="13" width="19.453125" customWidth="1"/>
    <col min="14" max="14" width="20.26953125" customWidth="1"/>
  </cols>
  <sheetData>
    <row r="1" spans="1:12" ht="40.15" customHeight="1" x14ac:dyDescent="0.65">
      <c r="A1" s="78" t="s">
        <v>28</v>
      </c>
      <c r="B1" s="79"/>
    </row>
    <row r="2" spans="1:12" ht="90" customHeight="1" x14ac:dyDescent="0.35">
      <c r="A2" s="119" t="s">
        <v>421</v>
      </c>
      <c r="B2" s="119"/>
      <c r="C2" s="119"/>
      <c r="D2" s="119"/>
      <c r="E2" s="119"/>
      <c r="F2" s="119"/>
      <c r="G2" s="119"/>
      <c r="H2" s="119"/>
      <c r="J2" s="119" t="s">
        <v>422</v>
      </c>
      <c r="K2" s="119"/>
      <c r="L2" s="119"/>
    </row>
    <row r="3" spans="1:12" x14ac:dyDescent="0.35">
      <c r="A3" s="6" t="s">
        <v>240</v>
      </c>
      <c r="B3" s="6" t="s">
        <v>241</v>
      </c>
      <c r="C3" s="6" t="s">
        <v>275</v>
      </c>
      <c r="D3" s="3" t="s">
        <v>243</v>
      </c>
      <c r="E3" s="6" t="s">
        <v>276</v>
      </c>
      <c r="F3" s="3" t="s">
        <v>277</v>
      </c>
      <c r="G3" s="4" t="s">
        <v>278</v>
      </c>
      <c r="H3" s="4" t="s">
        <v>279</v>
      </c>
      <c r="J3" s="6" t="s">
        <v>240</v>
      </c>
      <c r="K3" s="6" t="s">
        <v>250</v>
      </c>
      <c r="L3" s="6" t="s">
        <v>280</v>
      </c>
    </row>
    <row r="4" spans="1:12" x14ac:dyDescent="0.35">
      <c r="A4" s="23" t="s">
        <v>266</v>
      </c>
      <c r="B4" s="23" t="s">
        <v>197</v>
      </c>
      <c r="C4" s="8">
        <v>1</v>
      </c>
      <c r="D4" s="9">
        <f>C4/E4</f>
        <v>1</v>
      </c>
      <c r="E4" s="8">
        <v>1</v>
      </c>
      <c r="F4" s="9">
        <f>E4/SUM($E$4:$E$27)</f>
        <v>1.3888888888888888E-2</v>
      </c>
      <c r="G4" s="10">
        <v>423.5</v>
      </c>
      <c r="H4" s="46">
        <f>G4*F4</f>
        <v>5.8819444444444438</v>
      </c>
      <c r="J4" s="23" t="s">
        <v>251</v>
      </c>
      <c r="K4" s="8">
        <v>26</v>
      </c>
      <c r="L4" s="9">
        <v>0.3611111111111111</v>
      </c>
    </row>
    <row r="5" spans="1:12" x14ac:dyDescent="0.35">
      <c r="A5" s="24" t="s">
        <v>257</v>
      </c>
      <c r="B5" s="24" t="s">
        <v>76</v>
      </c>
      <c r="C5" s="25">
        <v>3</v>
      </c>
      <c r="D5" s="26">
        <f>C5/E5</f>
        <v>1</v>
      </c>
      <c r="E5" s="25">
        <v>3</v>
      </c>
      <c r="F5" s="26">
        <f>E5/SUM($E$4:$E$27)</f>
        <v>4.1666666666666664E-2</v>
      </c>
      <c r="G5" s="27">
        <v>25421.550000000003</v>
      </c>
      <c r="H5" s="47">
        <f>G5*F5</f>
        <v>1059.23125</v>
      </c>
      <c r="J5" s="23" t="s">
        <v>259</v>
      </c>
      <c r="K5" s="8">
        <v>10</v>
      </c>
      <c r="L5" s="9">
        <v>0.1388888888888889</v>
      </c>
    </row>
    <row r="6" spans="1:12" x14ac:dyDescent="0.35">
      <c r="A6" s="23" t="s">
        <v>283</v>
      </c>
      <c r="B6" s="23" t="s">
        <v>192</v>
      </c>
      <c r="C6" s="8">
        <v>2</v>
      </c>
      <c r="D6" s="9">
        <f>C6/E6</f>
        <v>1</v>
      </c>
      <c r="E6" s="8">
        <v>2</v>
      </c>
      <c r="F6" s="9">
        <f>E6/SUM($E$4:$E$27)</f>
        <v>2.7777777777777776E-2</v>
      </c>
      <c r="G6" s="10">
        <v>28601.82</v>
      </c>
      <c r="H6" s="46">
        <f>G6*F6</f>
        <v>794.495</v>
      </c>
      <c r="J6" s="23" t="s">
        <v>281</v>
      </c>
      <c r="K6" s="8">
        <v>9</v>
      </c>
      <c r="L6" s="9">
        <v>0.125</v>
      </c>
    </row>
    <row r="7" spans="1:12" x14ac:dyDescent="0.35">
      <c r="A7" s="124" t="s">
        <v>255</v>
      </c>
      <c r="B7" s="24" t="s">
        <v>63</v>
      </c>
      <c r="C7" s="25">
        <v>1</v>
      </c>
      <c r="D7" s="26">
        <f>C7/$E$7</f>
        <v>0.14285714285714285</v>
      </c>
      <c r="E7" s="125">
        <v>7</v>
      </c>
      <c r="F7" s="126">
        <f>E7/SUM($E$4:$E$27)</f>
        <v>9.7222222222222224E-2</v>
      </c>
      <c r="G7" s="127">
        <v>7415.4142857142861</v>
      </c>
      <c r="H7" s="157">
        <f>G7*F7</f>
        <v>720.94305555555559</v>
      </c>
      <c r="J7" s="23" t="s">
        <v>255</v>
      </c>
      <c r="K7" s="8">
        <v>7</v>
      </c>
      <c r="L7" s="9">
        <v>9.7222222222222224E-2</v>
      </c>
    </row>
    <row r="8" spans="1:12" x14ac:dyDescent="0.35">
      <c r="A8" s="124"/>
      <c r="B8" s="24" t="s">
        <v>65</v>
      </c>
      <c r="C8" s="25">
        <v>5</v>
      </c>
      <c r="D8" s="26">
        <f t="shared" ref="D8:D9" si="0">C8/$E$7</f>
        <v>0.7142857142857143</v>
      </c>
      <c r="E8" s="125"/>
      <c r="F8" s="126"/>
      <c r="G8" s="127"/>
      <c r="H8" s="157"/>
      <c r="J8" s="23" t="s">
        <v>263</v>
      </c>
      <c r="K8" s="8">
        <v>5</v>
      </c>
      <c r="L8" s="9">
        <v>6.9444444444444448E-2</v>
      </c>
    </row>
    <row r="9" spans="1:12" x14ac:dyDescent="0.35">
      <c r="A9" s="124"/>
      <c r="B9" s="24" t="s">
        <v>68</v>
      </c>
      <c r="C9" s="25">
        <v>1</v>
      </c>
      <c r="D9" s="26">
        <f t="shared" si="0"/>
        <v>0.14285714285714285</v>
      </c>
      <c r="E9" s="125"/>
      <c r="F9" s="126"/>
      <c r="G9" s="127"/>
      <c r="H9" s="157"/>
      <c r="J9" s="23" t="s">
        <v>257</v>
      </c>
      <c r="K9" s="8">
        <v>3</v>
      </c>
      <c r="L9" s="9">
        <v>4.1666666666666664E-2</v>
      </c>
    </row>
    <row r="10" spans="1:12" x14ac:dyDescent="0.35">
      <c r="A10" s="123" t="s">
        <v>251</v>
      </c>
      <c r="B10" s="23" t="s">
        <v>144</v>
      </c>
      <c r="C10" s="8">
        <v>3</v>
      </c>
      <c r="D10" s="9">
        <f>C10/$E$10</f>
        <v>0.11538461538461539</v>
      </c>
      <c r="E10" s="117">
        <v>26</v>
      </c>
      <c r="F10" s="118">
        <f>E10/SUM($E$4:$E$27)</f>
        <v>0.3611111111111111</v>
      </c>
      <c r="G10" s="115">
        <v>5589.7723076923085</v>
      </c>
      <c r="H10" s="158">
        <f>G10*F10</f>
        <v>2018.5288888888892</v>
      </c>
      <c r="J10" s="23" t="s">
        <v>282</v>
      </c>
      <c r="K10" s="8">
        <v>3</v>
      </c>
      <c r="L10" s="9">
        <v>4.1666666666666664E-2</v>
      </c>
    </row>
    <row r="11" spans="1:12" x14ac:dyDescent="0.35">
      <c r="A11" s="123"/>
      <c r="B11" s="23" t="s">
        <v>146</v>
      </c>
      <c r="C11" s="8">
        <v>4</v>
      </c>
      <c r="D11" s="9">
        <f t="shared" ref="D11:D12" si="1">C11/$E$10</f>
        <v>0.15384615384615385</v>
      </c>
      <c r="E11" s="117"/>
      <c r="F11" s="118"/>
      <c r="G11" s="115"/>
      <c r="H11" s="158"/>
      <c r="J11" s="23" t="s">
        <v>283</v>
      </c>
      <c r="K11" s="8">
        <v>2</v>
      </c>
      <c r="L11" s="9">
        <v>2.7777777777777776E-2</v>
      </c>
    </row>
    <row r="12" spans="1:12" x14ac:dyDescent="0.35">
      <c r="A12" s="123"/>
      <c r="B12" s="23" t="s">
        <v>155</v>
      </c>
      <c r="C12" s="8">
        <v>19</v>
      </c>
      <c r="D12" s="9">
        <f t="shared" si="1"/>
        <v>0.73076923076923073</v>
      </c>
      <c r="E12" s="117"/>
      <c r="F12" s="118"/>
      <c r="G12" s="115"/>
      <c r="H12" s="158"/>
      <c r="J12" s="23" t="s">
        <v>284</v>
      </c>
      <c r="K12" s="8">
        <v>2</v>
      </c>
      <c r="L12" s="9">
        <v>2.7777777777777776E-2</v>
      </c>
    </row>
    <row r="13" spans="1:12" x14ac:dyDescent="0.35">
      <c r="A13" s="124" t="s">
        <v>263</v>
      </c>
      <c r="B13" s="24" t="s">
        <v>175</v>
      </c>
      <c r="C13" s="25">
        <v>1</v>
      </c>
      <c r="D13" s="26">
        <f>C13/$E$13</f>
        <v>0.2</v>
      </c>
      <c r="E13" s="125">
        <v>5</v>
      </c>
      <c r="F13" s="126">
        <f>E13/SUM($E$4:$E$27)</f>
        <v>6.9444444444444448E-2</v>
      </c>
      <c r="G13" s="127">
        <v>9833.11</v>
      </c>
      <c r="H13" s="157">
        <f>G13*F13</f>
        <v>682.85486111111118</v>
      </c>
      <c r="J13" s="23" t="s">
        <v>266</v>
      </c>
      <c r="K13" s="8">
        <v>1</v>
      </c>
      <c r="L13" s="9">
        <v>1.3888888888888888E-2</v>
      </c>
    </row>
    <row r="14" spans="1:12" x14ac:dyDescent="0.35">
      <c r="A14" s="124"/>
      <c r="B14" s="24" t="s">
        <v>104</v>
      </c>
      <c r="C14" s="25">
        <v>3</v>
      </c>
      <c r="D14" s="26">
        <f t="shared" ref="D14:D15" si="2">C14/$E$13</f>
        <v>0.6</v>
      </c>
      <c r="E14" s="125"/>
      <c r="F14" s="126"/>
      <c r="G14" s="127"/>
      <c r="H14" s="157"/>
      <c r="J14" s="23" t="s">
        <v>252</v>
      </c>
      <c r="K14" s="8">
        <v>1</v>
      </c>
      <c r="L14" s="9">
        <v>1.3888888888888888E-2</v>
      </c>
    </row>
    <row r="15" spans="1:12" x14ac:dyDescent="0.35">
      <c r="A15" s="124"/>
      <c r="B15" s="24" t="s">
        <v>105</v>
      </c>
      <c r="C15" s="25">
        <v>1</v>
      </c>
      <c r="D15" s="26">
        <f t="shared" si="2"/>
        <v>0.2</v>
      </c>
      <c r="E15" s="125"/>
      <c r="F15" s="126"/>
      <c r="G15" s="127"/>
      <c r="H15" s="157"/>
      <c r="J15" s="23" t="s">
        <v>264</v>
      </c>
      <c r="K15" s="8">
        <v>1</v>
      </c>
      <c r="L15" s="9">
        <v>1.3888888888888888E-2</v>
      </c>
    </row>
    <row r="16" spans="1:12" x14ac:dyDescent="0.35">
      <c r="A16" s="123" t="s">
        <v>284</v>
      </c>
      <c r="B16" s="23" t="s">
        <v>208</v>
      </c>
      <c r="C16" s="8">
        <v>1</v>
      </c>
      <c r="D16" s="9">
        <f>C16/$E$16</f>
        <v>0.5</v>
      </c>
      <c r="E16" s="117">
        <v>2</v>
      </c>
      <c r="F16" s="118">
        <f>E16/SUM($E$4:$E$27)</f>
        <v>2.7777777777777776E-2</v>
      </c>
      <c r="G16" s="115">
        <v>5550</v>
      </c>
      <c r="H16" s="158">
        <f>G16*F16</f>
        <v>154.16666666666666</v>
      </c>
      <c r="J16" s="23" t="s">
        <v>258</v>
      </c>
      <c r="K16" s="8">
        <v>1</v>
      </c>
      <c r="L16" s="9">
        <v>1.3888888888888888E-2</v>
      </c>
    </row>
    <row r="17" spans="1:14" x14ac:dyDescent="0.35">
      <c r="A17" s="123"/>
      <c r="B17" s="23" t="s">
        <v>209</v>
      </c>
      <c r="C17" s="8">
        <v>1</v>
      </c>
      <c r="D17" s="9">
        <f>C17/$E$16</f>
        <v>0.5</v>
      </c>
      <c r="E17" s="117"/>
      <c r="F17" s="118"/>
      <c r="G17" s="115"/>
      <c r="H17" s="158"/>
      <c r="J17" s="23" t="s">
        <v>268</v>
      </c>
      <c r="K17" s="8">
        <v>1</v>
      </c>
      <c r="L17" s="9">
        <v>1.3888888888888888E-2</v>
      </c>
    </row>
    <row r="18" spans="1:14" x14ac:dyDescent="0.35">
      <c r="A18" s="24" t="s">
        <v>252</v>
      </c>
      <c r="B18" s="24" t="s">
        <v>37</v>
      </c>
      <c r="C18" s="25">
        <v>1</v>
      </c>
      <c r="D18" s="26">
        <f>C18/E18</f>
        <v>1</v>
      </c>
      <c r="E18" s="25">
        <v>1</v>
      </c>
      <c r="F18" s="26">
        <f>E18/SUM($E$4:$E$27)</f>
        <v>1.3888888888888888E-2</v>
      </c>
      <c r="G18" s="27">
        <v>4935</v>
      </c>
      <c r="H18" s="47">
        <f>G18*F18</f>
        <v>68.541666666666657</v>
      </c>
    </row>
    <row r="19" spans="1:14" ht="64.150000000000006" customHeight="1" x14ac:dyDescent="0.35">
      <c r="A19" s="23" t="s">
        <v>259</v>
      </c>
      <c r="B19" s="23" t="s">
        <v>81</v>
      </c>
      <c r="C19" s="8">
        <v>10</v>
      </c>
      <c r="D19" s="9">
        <f>C19/E19</f>
        <v>1</v>
      </c>
      <c r="E19" s="8">
        <v>10</v>
      </c>
      <c r="F19" s="9">
        <f>E19/SUM($E$4:$E$27)</f>
        <v>0.1388888888888889</v>
      </c>
      <c r="G19" s="10">
        <v>10956.802</v>
      </c>
      <c r="H19" s="46">
        <f>G19*F19</f>
        <v>1521.7780555555555</v>
      </c>
      <c r="J19" s="119" t="s">
        <v>423</v>
      </c>
      <c r="K19" s="119"/>
      <c r="L19" s="119"/>
      <c r="M19" s="119"/>
      <c r="N19" s="119"/>
    </row>
    <row r="20" spans="1:14" x14ac:dyDescent="0.35">
      <c r="A20" s="24" t="s">
        <v>264</v>
      </c>
      <c r="B20" s="24" t="s">
        <v>226</v>
      </c>
      <c r="C20" s="25">
        <v>1</v>
      </c>
      <c r="D20" s="26">
        <f>C20/E20</f>
        <v>1</v>
      </c>
      <c r="E20" s="25">
        <v>1</v>
      </c>
      <c r="F20" s="26">
        <f>E20/SUM($E$4:$E$27)</f>
        <v>1.3888888888888888E-2</v>
      </c>
      <c r="G20" s="27">
        <v>3597.96</v>
      </c>
      <c r="H20" s="47">
        <f>G20*F20</f>
        <v>49.971666666666664</v>
      </c>
      <c r="J20" s="6" t="s">
        <v>367</v>
      </c>
      <c r="K20" s="6" t="s">
        <v>250</v>
      </c>
      <c r="L20" s="6" t="s">
        <v>280</v>
      </c>
      <c r="M20" s="4" t="s">
        <v>278</v>
      </c>
      <c r="N20" s="4" t="s">
        <v>279</v>
      </c>
    </row>
    <row r="21" spans="1:14" x14ac:dyDescent="0.35">
      <c r="A21" s="23" t="s">
        <v>258</v>
      </c>
      <c r="B21" s="23" t="s">
        <v>78</v>
      </c>
      <c r="C21" s="8">
        <v>1</v>
      </c>
      <c r="D21" s="9">
        <f>C21/E21</f>
        <v>1</v>
      </c>
      <c r="E21" s="8">
        <v>1</v>
      </c>
      <c r="F21" s="9">
        <f>E21/SUM($E$4:$E$27)</f>
        <v>1.3888888888888888E-2</v>
      </c>
      <c r="G21" s="10">
        <v>115500</v>
      </c>
      <c r="H21" s="46">
        <f>G21*F21</f>
        <v>1604.1666666666665</v>
      </c>
      <c r="J21" s="7" t="s">
        <v>351</v>
      </c>
      <c r="K21" s="8">
        <v>19</v>
      </c>
      <c r="L21" s="9">
        <v>0.2638888888888889</v>
      </c>
      <c r="M21" s="10">
        <v>5683.5542105263166</v>
      </c>
      <c r="N21" s="10">
        <f t="shared" ref="N21:N33" si="3">M21*L21</f>
        <v>1499.8268055555559</v>
      </c>
    </row>
    <row r="22" spans="1:14" x14ac:dyDescent="0.35">
      <c r="A22" s="124" t="s">
        <v>282</v>
      </c>
      <c r="B22" s="24" t="s">
        <v>187</v>
      </c>
      <c r="C22" s="25">
        <v>2</v>
      </c>
      <c r="D22" s="26">
        <f>C22/$E$22</f>
        <v>0.66666666666666663</v>
      </c>
      <c r="E22" s="125">
        <v>3</v>
      </c>
      <c r="F22" s="126">
        <f>E22/SUM($E$4:$E$27)</f>
        <v>4.1666666666666664E-2</v>
      </c>
      <c r="G22" s="127">
        <v>1734.3999999999999</v>
      </c>
      <c r="H22" s="157">
        <f>G22*F22</f>
        <v>72.266666666666652</v>
      </c>
      <c r="J22" s="7" t="s">
        <v>27</v>
      </c>
      <c r="K22" s="8">
        <v>12</v>
      </c>
      <c r="L22" s="9">
        <v>0.16666666666666666</v>
      </c>
      <c r="M22" s="10">
        <v>5139.3041666666659</v>
      </c>
      <c r="N22" s="10">
        <f t="shared" si="3"/>
        <v>856.55069444444428</v>
      </c>
    </row>
    <row r="23" spans="1:14" x14ac:dyDescent="0.35">
      <c r="A23" s="124"/>
      <c r="B23" s="24" t="s">
        <v>188</v>
      </c>
      <c r="C23" s="25">
        <v>1</v>
      </c>
      <c r="D23" s="26">
        <f>C23/$E$22</f>
        <v>0.33333333333333331</v>
      </c>
      <c r="E23" s="125"/>
      <c r="F23" s="126"/>
      <c r="G23" s="127"/>
      <c r="H23" s="157"/>
      <c r="J23" s="7" t="s">
        <v>359</v>
      </c>
      <c r="K23" s="8">
        <v>11</v>
      </c>
      <c r="L23" s="9">
        <v>0.15277777777777779</v>
      </c>
      <c r="M23" s="10">
        <v>6414.5054545454559</v>
      </c>
      <c r="N23" s="10">
        <f t="shared" si="3"/>
        <v>979.99388888888916</v>
      </c>
    </row>
    <row r="24" spans="1:14" x14ac:dyDescent="0.35">
      <c r="A24" s="123" t="s">
        <v>281</v>
      </c>
      <c r="B24" s="23" t="s">
        <v>169</v>
      </c>
      <c r="C24" s="8">
        <v>2</v>
      </c>
      <c r="D24" s="9">
        <f>C24/$E$24</f>
        <v>0.22222222222222221</v>
      </c>
      <c r="E24" s="117">
        <v>9</v>
      </c>
      <c r="F24" s="118">
        <f>E24/SUM($E$4:$E$27)</f>
        <v>0.125</v>
      </c>
      <c r="G24" s="115">
        <v>7023.9022222222229</v>
      </c>
      <c r="H24" s="158">
        <f>G24*F24</f>
        <v>877.98777777777786</v>
      </c>
      <c r="J24" s="7" t="s">
        <v>353</v>
      </c>
      <c r="K24" s="8">
        <v>7</v>
      </c>
      <c r="L24" s="9">
        <v>9.7222222222222224E-2</v>
      </c>
      <c r="M24" s="10">
        <v>4075.15</v>
      </c>
      <c r="N24" s="10">
        <f t="shared" si="3"/>
        <v>396.19513888888889</v>
      </c>
    </row>
    <row r="25" spans="1:14" x14ac:dyDescent="0.35">
      <c r="A25" s="123"/>
      <c r="B25" s="23" t="s">
        <v>170</v>
      </c>
      <c r="C25" s="8">
        <v>1</v>
      </c>
      <c r="D25" s="9">
        <f t="shared" ref="D25:D26" si="4">C25/$E$24</f>
        <v>0.1111111111111111</v>
      </c>
      <c r="E25" s="117"/>
      <c r="F25" s="118"/>
      <c r="G25" s="115"/>
      <c r="H25" s="158"/>
      <c r="J25" s="7" t="s">
        <v>358</v>
      </c>
      <c r="K25" s="8">
        <v>6</v>
      </c>
      <c r="L25" s="9">
        <v>8.3333333333333329E-2</v>
      </c>
      <c r="M25" s="10">
        <v>17851.733333333334</v>
      </c>
      <c r="N25" s="10">
        <f t="shared" si="3"/>
        <v>1487.6444444444444</v>
      </c>
    </row>
    <row r="26" spans="1:14" x14ac:dyDescent="0.35">
      <c r="A26" s="123"/>
      <c r="B26" s="23" t="s">
        <v>171</v>
      </c>
      <c r="C26" s="8">
        <v>6</v>
      </c>
      <c r="D26" s="9">
        <f t="shared" si="4"/>
        <v>0.66666666666666663</v>
      </c>
      <c r="E26" s="117"/>
      <c r="F26" s="118"/>
      <c r="G26" s="115"/>
      <c r="H26" s="158"/>
      <c r="J26" s="7" t="s">
        <v>352</v>
      </c>
      <c r="K26" s="8">
        <v>4</v>
      </c>
      <c r="L26" s="9">
        <v>5.5555555555555552E-2</v>
      </c>
      <c r="M26" s="10">
        <v>42953.25</v>
      </c>
      <c r="N26" s="10">
        <f t="shared" si="3"/>
        <v>2386.2916666666665</v>
      </c>
    </row>
    <row r="27" spans="1:14" x14ac:dyDescent="0.35">
      <c r="A27" s="24" t="s">
        <v>268</v>
      </c>
      <c r="B27" s="24" t="s">
        <v>228</v>
      </c>
      <c r="C27" s="25">
        <v>1</v>
      </c>
      <c r="D27" s="26">
        <f>C27/E27</f>
        <v>1</v>
      </c>
      <c r="E27" s="25">
        <v>1</v>
      </c>
      <c r="F27" s="26">
        <f>E27/SUM($E$4:$E$27)</f>
        <v>1.3888888888888888E-2</v>
      </c>
      <c r="G27" s="27">
        <v>38331</v>
      </c>
      <c r="H27" s="47">
        <f>G27*F27</f>
        <v>532.375</v>
      </c>
      <c r="J27" s="7" t="s">
        <v>302</v>
      </c>
      <c r="K27" s="8">
        <v>3</v>
      </c>
      <c r="L27" s="9">
        <v>4.1666666666666664E-2</v>
      </c>
      <c r="M27" s="10">
        <v>9047.6999999999989</v>
      </c>
      <c r="N27" s="10">
        <f t="shared" si="3"/>
        <v>376.98749999999995</v>
      </c>
    </row>
    <row r="28" spans="1:14" x14ac:dyDescent="0.35">
      <c r="J28" s="7" t="s">
        <v>356</v>
      </c>
      <c r="K28" s="8">
        <v>3</v>
      </c>
      <c r="L28" s="9">
        <v>4.1666666666666664E-2</v>
      </c>
      <c r="M28" s="10">
        <v>7175.8966666666665</v>
      </c>
      <c r="N28" s="10">
        <f t="shared" si="3"/>
        <v>298.99569444444444</v>
      </c>
    </row>
    <row r="29" spans="1:14" x14ac:dyDescent="0.35">
      <c r="J29" s="7" t="s">
        <v>22</v>
      </c>
      <c r="K29" s="8">
        <v>2</v>
      </c>
      <c r="L29" s="9">
        <v>2.7777777777777776E-2</v>
      </c>
      <c r="M29" s="10">
        <v>960.25</v>
      </c>
      <c r="N29" s="10">
        <f t="shared" si="3"/>
        <v>26.673611111111111</v>
      </c>
    </row>
    <row r="30" spans="1:14" x14ac:dyDescent="0.35">
      <c r="J30" s="7" t="s">
        <v>357</v>
      </c>
      <c r="K30" s="8">
        <v>2</v>
      </c>
      <c r="L30" s="9">
        <v>2.7777777777777776E-2</v>
      </c>
      <c r="M30" s="10">
        <v>22702</v>
      </c>
      <c r="N30" s="10">
        <f t="shared" si="3"/>
        <v>630.61111111111109</v>
      </c>
    </row>
    <row r="31" spans="1:14" x14ac:dyDescent="0.35">
      <c r="J31" s="7" t="s">
        <v>355</v>
      </c>
      <c r="K31" s="8">
        <v>1</v>
      </c>
      <c r="L31" s="9">
        <v>1.3888888888888888E-2</v>
      </c>
      <c r="M31" s="10">
        <v>31267.5</v>
      </c>
      <c r="N31" s="10">
        <f t="shared" si="3"/>
        <v>434.27083333333331</v>
      </c>
    </row>
    <row r="32" spans="1:14" x14ac:dyDescent="0.35">
      <c r="J32" s="7" t="s">
        <v>380</v>
      </c>
      <c r="K32" s="8">
        <v>1</v>
      </c>
      <c r="L32" s="9">
        <v>1.3888888888888888E-2</v>
      </c>
      <c r="M32" s="10">
        <v>880</v>
      </c>
      <c r="N32" s="10">
        <f t="shared" si="3"/>
        <v>12.222222222222221</v>
      </c>
    </row>
    <row r="33" spans="10:14" x14ac:dyDescent="0.35">
      <c r="J33" s="7" t="s">
        <v>354</v>
      </c>
      <c r="K33" s="8">
        <v>1</v>
      </c>
      <c r="L33" s="9">
        <v>1.3888888888888888E-2</v>
      </c>
      <c r="M33" s="10">
        <v>55938.64</v>
      </c>
      <c r="N33" s="10">
        <f t="shared" si="3"/>
        <v>776.92555555555555</v>
      </c>
    </row>
  </sheetData>
  <mergeCells count="33">
    <mergeCell ref="A2:H2"/>
    <mergeCell ref="J2:L2"/>
    <mergeCell ref="A7:A9"/>
    <mergeCell ref="E7:E9"/>
    <mergeCell ref="F7:F9"/>
    <mergeCell ref="G7:G9"/>
    <mergeCell ref="H7:H9"/>
    <mergeCell ref="J19:N19"/>
    <mergeCell ref="A10:A12"/>
    <mergeCell ref="E10:E12"/>
    <mergeCell ref="F10:F12"/>
    <mergeCell ref="G10:G12"/>
    <mergeCell ref="H10:H12"/>
    <mergeCell ref="A13:A15"/>
    <mergeCell ref="E13:E15"/>
    <mergeCell ref="F13:F15"/>
    <mergeCell ref="G13:G15"/>
    <mergeCell ref="H13:H15"/>
    <mergeCell ref="A16:A17"/>
    <mergeCell ref="E16:E17"/>
    <mergeCell ref="F16:F17"/>
    <mergeCell ref="G16:G17"/>
    <mergeCell ref="H16:H17"/>
    <mergeCell ref="A24:A26"/>
    <mergeCell ref="E24:E26"/>
    <mergeCell ref="F24:F26"/>
    <mergeCell ref="G24:G26"/>
    <mergeCell ref="H24:H26"/>
    <mergeCell ref="A22:A23"/>
    <mergeCell ref="E22:E23"/>
    <mergeCell ref="F22:F23"/>
    <mergeCell ref="G22:G23"/>
    <mergeCell ref="H22:H23"/>
  </mergeCells>
  <conditionalFormatting sqref="D4:D27">
    <cfRule type="colorScale" priority="6">
      <colorScale>
        <cfvo type="min"/>
        <cfvo type="max"/>
        <color rgb="FFFCFCFF"/>
        <color rgb="FFF8696B"/>
      </colorScale>
    </cfRule>
  </conditionalFormatting>
  <conditionalFormatting sqref="F4:F27">
    <cfRule type="colorScale" priority="7">
      <colorScale>
        <cfvo type="min"/>
        <cfvo type="max"/>
        <color rgb="FFFCFCFF"/>
        <color rgb="FFF8696B"/>
      </colorScale>
    </cfRule>
  </conditionalFormatting>
  <conditionalFormatting sqref="G4:G27">
    <cfRule type="colorScale" priority="8">
      <colorScale>
        <cfvo type="min"/>
        <cfvo type="max"/>
        <color rgb="FFFCFCFF"/>
        <color rgb="FFF8696B"/>
      </colorScale>
    </cfRule>
  </conditionalFormatting>
  <conditionalFormatting sqref="H4:H27">
    <cfRule type="colorScale" priority="9">
      <colorScale>
        <cfvo type="min"/>
        <cfvo type="max"/>
        <color rgb="FFFCFCFF"/>
        <color rgb="FFF8696B"/>
      </colorScale>
    </cfRule>
  </conditionalFormatting>
  <conditionalFormatting sqref="L4:L17">
    <cfRule type="colorScale" priority="5">
      <colorScale>
        <cfvo type="min"/>
        <cfvo type="max"/>
        <color rgb="FFFCFCFF"/>
        <color rgb="FFF8696B"/>
      </colorScale>
    </cfRule>
  </conditionalFormatting>
  <conditionalFormatting sqref="L21:L33">
    <cfRule type="colorScale" priority="4">
      <colorScale>
        <cfvo type="min"/>
        <cfvo type="max"/>
        <color rgb="FFFCFCFF"/>
        <color rgb="FFF8696B"/>
      </colorScale>
    </cfRule>
  </conditionalFormatting>
  <conditionalFormatting sqref="M21:M33">
    <cfRule type="colorScale" priority="3">
      <colorScale>
        <cfvo type="min"/>
        <cfvo type="max"/>
        <color rgb="FFFCFCFF"/>
        <color rgb="FFF8696B"/>
      </colorScale>
    </cfRule>
  </conditionalFormatting>
  <conditionalFormatting sqref="N21:N33">
    <cfRule type="colorScale" priority="2">
      <colorScale>
        <cfvo type="min"/>
        <cfvo type="max"/>
        <color rgb="FFFCFCFF"/>
        <color rgb="FFF8696B"/>
      </colorScale>
    </cfRule>
  </conditionalFormatting>
  <hyperlinks>
    <hyperlink ref="A1" location="'0. Cover'!A1" display="Return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58"/>
  <sheetViews>
    <sheetView topLeftCell="B1" zoomScale="82" zoomScaleNormal="82" workbookViewId="0">
      <pane ySplit="3" topLeftCell="A4" activePane="bottomLeft" state="frozen"/>
      <selection pane="bottomLeft" activeCell="L35" sqref="L35"/>
    </sheetView>
  </sheetViews>
  <sheetFormatPr defaultRowHeight="14.5" x14ac:dyDescent="0.35"/>
  <cols>
    <col min="1" max="1" width="69.1796875" customWidth="1"/>
    <col min="2" max="2" width="46.1796875" customWidth="1"/>
    <col min="3" max="3" width="17" customWidth="1"/>
    <col min="4" max="4" width="17.54296875" style="36" customWidth="1"/>
    <col min="5" max="5" width="5.26953125" customWidth="1"/>
    <col min="6" max="6" width="7.1796875" customWidth="1"/>
    <col min="7" max="7" width="22" style="22" customWidth="1"/>
    <col min="8" max="8" width="22.7265625" customWidth="1"/>
    <col min="9" max="9" width="28.26953125" style="18" customWidth="1"/>
    <col min="10" max="10" width="29" style="18" customWidth="1"/>
    <col min="12" max="12" width="69.1796875" customWidth="1"/>
    <col min="13" max="13" width="24.1796875" customWidth="1"/>
    <col min="14" max="14" width="7.1796875" customWidth="1"/>
  </cols>
  <sheetData>
    <row r="1" spans="1:14" ht="42" customHeight="1" x14ac:dyDescent="0.65">
      <c r="A1" s="78" t="s">
        <v>28</v>
      </c>
      <c r="B1" s="79"/>
    </row>
    <row r="2" spans="1:14" ht="55.9" customHeight="1" x14ac:dyDescent="0.35">
      <c r="A2" s="119" t="s">
        <v>424</v>
      </c>
      <c r="B2" s="119"/>
      <c r="C2" s="119"/>
      <c r="D2" s="119"/>
      <c r="E2" s="119"/>
      <c r="F2" s="119"/>
      <c r="G2" s="119"/>
      <c r="H2" s="119"/>
      <c r="I2" s="119"/>
      <c r="J2" s="119"/>
      <c r="L2" s="119" t="s">
        <v>425</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123" t="s">
        <v>266</v>
      </c>
      <c r="B4" s="23" t="s">
        <v>705</v>
      </c>
      <c r="C4" s="8">
        <v>1</v>
      </c>
      <c r="D4" s="9">
        <f>C4/$E$4</f>
        <v>0.14285714285714285</v>
      </c>
      <c r="E4" s="117">
        <v>7</v>
      </c>
      <c r="F4" s="118">
        <f>E4/SUM($E$4:$E$58)</f>
        <v>2.0348837209302327E-2</v>
      </c>
      <c r="G4" s="115">
        <v>15743.094999999999</v>
      </c>
      <c r="H4" s="136">
        <f>F4*G4</f>
        <v>320.35367732558143</v>
      </c>
      <c r="I4" s="111">
        <v>97.857142857142861</v>
      </c>
      <c r="J4" s="111">
        <f>I4*F4</f>
        <v>1.9912790697674421</v>
      </c>
      <c r="L4" s="23" t="s">
        <v>266</v>
      </c>
      <c r="M4" s="8">
        <v>7</v>
      </c>
      <c r="N4" s="9">
        <v>2.0348837209302327E-2</v>
      </c>
    </row>
    <row r="5" spans="1:14" x14ac:dyDescent="0.35">
      <c r="A5" s="123"/>
      <c r="B5" s="23" t="s">
        <v>120</v>
      </c>
      <c r="C5" s="8">
        <v>6</v>
      </c>
      <c r="D5" s="9">
        <f t="shared" ref="D5" si="0">C5/$E$4</f>
        <v>0.8571428571428571</v>
      </c>
      <c r="E5" s="117"/>
      <c r="F5" s="118"/>
      <c r="G5" s="115"/>
      <c r="H5" s="136"/>
      <c r="I5" s="111"/>
      <c r="J5" s="111"/>
      <c r="L5" s="23" t="s">
        <v>257</v>
      </c>
      <c r="M5" s="8">
        <v>22</v>
      </c>
      <c r="N5" s="9">
        <v>6.3953488372093026E-2</v>
      </c>
    </row>
    <row r="6" spans="1:14" x14ac:dyDescent="0.35">
      <c r="A6" s="124" t="s">
        <v>257</v>
      </c>
      <c r="B6" s="24" t="s">
        <v>74</v>
      </c>
      <c r="C6" s="25">
        <v>1</v>
      </c>
      <c r="D6" s="26">
        <f>C6/$E$6</f>
        <v>4.5454545454545456E-2</v>
      </c>
      <c r="E6" s="125">
        <v>22</v>
      </c>
      <c r="F6" s="126">
        <f>E6/SUM($E$4:$E$58)</f>
        <v>6.3953488372093026E-2</v>
      </c>
      <c r="G6" s="127">
        <v>21604.907500000001</v>
      </c>
      <c r="H6" s="135">
        <f t="shared" ref="H6:H45" si="1">F6*G6</f>
        <v>1381.7092005813954</v>
      </c>
      <c r="I6" s="129">
        <v>83.277777777777771</v>
      </c>
      <c r="J6" s="129">
        <f t="shared" ref="J6:J45" si="2">I6*F6</f>
        <v>5.3259043927648575</v>
      </c>
      <c r="L6" s="23" t="s">
        <v>255</v>
      </c>
      <c r="M6" s="8">
        <v>39</v>
      </c>
      <c r="N6" s="9">
        <v>0.11337209302325581</v>
      </c>
    </row>
    <row r="7" spans="1:14" x14ac:dyDescent="0.35">
      <c r="A7" s="124"/>
      <c r="B7" s="24" t="s">
        <v>75</v>
      </c>
      <c r="C7" s="25">
        <v>20</v>
      </c>
      <c r="D7" s="26">
        <f t="shared" ref="D7:D8" si="3">C7/$E$6</f>
        <v>0.90909090909090906</v>
      </c>
      <c r="E7" s="125"/>
      <c r="F7" s="126"/>
      <c r="G7" s="127"/>
      <c r="H7" s="135"/>
      <c r="I7" s="129"/>
      <c r="J7" s="129"/>
      <c r="L7" s="23" t="s">
        <v>262</v>
      </c>
      <c r="M7" s="8">
        <v>7</v>
      </c>
      <c r="N7" s="9">
        <v>2.0348837209302327E-2</v>
      </c>
    </row>
    <row r="8" spans="1:14" x14ac:dyDescent="0.35">
      <c r="A8" s="124"/>
      <c r="B8" s="24" t="s">
        <v>76</v>
      </c>
      <c r="C8" s="25">
        <v>1</v>
      </c>
      <c r="D8" s="26">
        <f t="shared" si="3"/>
        <v>4.5454545454545456E-2</v>
      </c>
      <c r="E8" s="125"/>
      <c r="F8" s="126"/>
      <c r="G8" s="127"/>
      <c r="H8" s="135"/>
      <c r="I8" s="129"/>
      <c r="J8" s="129"/>
      <c r="L8" s="23" t="s">
        <v>251</v>
      </c>
      <c r="M8" s="8">
        <v>63</v>
      </c>
      <c r="N8" s="9">
        <v>0.18313953488372092</v>
      </c>
    </row>
    <row r="9" spans="1:14" x14ac:dyDescent="0.35">
      <c r="A9" s="123" t="s">
        <v>255</v>
      </c>
      <c r="B9" s="23" t="s">
        <v>62</v>
      </c>
      <c r="C9" s="8">
        <v>1</v>
      </c>
      <c r="D9" s="9">
        <f>C9/$E$9</f>
        <v>2.564102564102564E-2</v>
      </c>
      <c r="E9" s="117">
        <v>39</v>
      </c>
      <c r="F9" s="118">
        <f>E9/SUM($E$4:$E$58)</f>
        <v>0.11337209302325581</v>
      </c>
      <c r="G9" s="115">
        <v>1330002.0672222222</v>
      </c>
      <c r="H9" s="136">
        <f t="shared" si="1"/>
        <v>150785.11808624031</v>
      </c>
      <c r="I9" s="111">
        <v>94.928571428571431</v>
      </c>
      <c r="J9" s="111">
        <f t="shared" si="2"/>
        <v>10.762250830564783</v>
      </c>
      <c r="L9" s="23" t="s">
        <v>263</v>
      </c>
      <c r="M9" s="8">
        <v>8</v>
      </c>
      <c r="N9" s="9">
        <v>2.3255813953488372E-2</v>
      </c>
    </row>
    <row r="10" spans="1:14" x14ac:dyDescent="0.35">
      <c r="A10" s="123"/>
      <c r="B10" s="23" t="s">
        <v>63</v>
      </c>
      <c r="C10" s="8">
        <v>3</v>
      </c>
      <c r="D10" s="9">
        <f t="shared" ref="D10:D13" si="4">C10/$E$9</f>
        <v>7.6923076923076927E-2</v>
      </c>
      <c r="E10" s="117"/>
      <c r="F10" s="118"/>
      <c r="G10" s="115"/>
      <c r="H10" s="136"/>
      <c r="I10" s="111"/>
      <c r="J10" s="111"/>
      <c r="L10" s="23" t="s">
        <v>261</v>
      </c>
      <c r="M10" s="8">
        <v>13</v>
      </c>
      <c r="N10" s="9">
        <v>3.7790697674418602E-2</v>
      </c>
    </row>
    <row r="11" spans="1:14" x14ac:dyDescent="0.35">
      <c r="A11" s="123"/>
      <c r="B11" s="23" t="s">
        <v>64</v>
      </c>
      <c r="C11" s="8">
        <v>16</v>
      </c>
      <c r="D11" s="9">
        <f t="shared" si="4"/>
        <v>0.41025641025641024</v>
      </c>
      <c r="E11" s="117"/>
      <c r="F11" s="118"/>
      <c r="G11" s="115"/>
      <c r="H11" s="136"/>
      <c r="I11" s="111"/>
      <c r="J11" s="111"/>
      <c r="L11" s="23" t="s">
        <v>252</v>
      </c>
      <c r="M11" s="8">
        <v>46</v>
      </c>
      <c r="N11" s="9">
        <v>0.13372093023255813</v>
      </c>
    </row>
    <row r="12" spans="1:14" x14ac:dyDescent="0.35">
      <c r="A12" s="123"/>
      <c r="B12" s="23" t="s">
        <v>65</v>
      </c>
      <c r="C12" s="8">
        <v>3</v>
      </c>
      <c r="D12" s="9">
        <f t="shared" si="4"/>
        <v>7.6923076923076927E-2</v>
      </c>
      <c r="E12" s="117"/>
      <c r="F12" s="118"/>
      <c r="G12" s="115"/>
      <c r="H12" s="136"/>
      <c r="I12" s="111"/>
      <c r="J12" s="111"/>
      <c r="L12" s="23" t="s">
        <v>259</v>
      </c>
      <c r="M12" s="8">
        <v>22</v>
      </c>
      <c r="N12" s="9">
        <v>6.3953488372093026E-2</v>
      </c>
    </row>
    <row r="13" spans="1:14" x14ac:dyDescent="0.35">
      <c r="A13" s="123"/>
      <c r="B13" s="23" t="s">
        <v>67</v>
      </c>
      <c r="C13" s="8">
        <v>16</v>
      </c>
      <c r="D13" s="9">
        <f t="shared" si="4"/>
        <v>0.41025641025641024</v>
      </c>
      <c r="E13" s="117"/>
      <c r="F13" s="118"/>
      <c r="G13" s="115"/>
      <c r="H13" s="136"/>
      <c r="I13" s="111"/>
      <c r="J13" s="111"/>
      <c r="L13" s="23" t="s">
        <v>253</v>
      </c>
      <c r="M13" s="8">
        <v>30</v>
      </c>
      <c r="N13" s="9">
        <v>8.7209302325581398E-2</v>
      </c>
    </row>
    <row r="14" spans="1:14" x14ac:dyDescent="0.35">
      <c r="A14" s="124" t="s">
        <v>262</v>
      </c>
      <c r="B14" s="24" t="s">
        <v>92</v>
      </c>
      <c r="C14" s="25">
        <v>4</v>
      </c>
      <c r="D14" s="26">
        <f>C14/$E$14</f>
        <v>0.5714285714285714</v>
      </c>
      <c r="E14" s="125">
        <v>7</v>
      </c>
      <c r="F14" s="126">
        <f>E14/SUM($E$4:$E$58)</f>
        <v>2.0348837209302327E-2</v>
      </c>
      <c r="G14" s="127">
        <v>0</v>
      </c>
      <c r="H14" s="135">
        <f t="shared" si="1"/>
        <v>0</v>
      </c>
      <c r="I14" s="129">
        <v>54</v>
      </c>
      <c r="J14" s="129">
        <f t="shared" si="2"/>
        <v>1.0988372093023258</v>
      </c>
      <c r="L14" s="23" t="s">
        <v>22</v>
      </c>
      <c r="M14" s="8">
        <v>5</v>
      </c>
      <c r="N14" s="9">
        <v>1.4534883720930232E-2</v>
      </c>
    </row>
    <row r="15" spans="1:14" x14ac:dyDescent="0.35">
      <c r="A15" s="124"/>
      <c r="B15" s="24" t="s">
        <v>94</v>
      </c>
      <c r="C15" s="25">
        <v>2</v>
      </c>
      <c r="D15" s="26">
        <f t="shared" ref="D15:D16" si="5">C15/$E$14</f>
        <v>0.2857142857142857</v>
      </c>
      <c r="E15" s="125"/>
      <c r="F15" s="126"/>
      <c r="G15" s="127"/>
      <c r="H15" s="135"/>
      <c r="I15" s="129"/>
      <c r="J15" s="129"/>
      <c r="L15" s="23" t="s">
        <v>269</v>
      </c>
      <c r="M15" s="8">
        <v>4</v>
      </c>
      <c r="N15" s="9">
        <v>1.1627906976744186E-2</v>
      </c>
    </row>
    <row r="16" spans="1:14" x14ac:dyDescent="0.35">
      <c r="A16" s="124"/>
      <c r="B16" s="24" t="s">
        <v>95</v>
      </c>
      <c r="C16" s="25">
        <v>1</v>
      </c>
      <c r="D16" s="26">
        <f t="shared" si="5"/>
        <v>0.14285714285714285</v>
      </c>
      <c r="E16" s="125"/>
      <c r="F16" s="126"/>
      <c r="G16" s="127"/>
      <c r="H16" s="135"/>
      <c r="I16" s="129"/>
      <c r="J16" s="129"/>
      <c r="L16" s="23" t="s">
        <v>264</v>
      </c>
      <c r="M16" s="8">
        <v>12</v>
      </c>
      <c r="N16" s="9">
        <v>3.4883720930232558E-2</v>
      </c>
    </row>
    <row r="17" spans="1:14" x14ac:dyDescent="0.35">
      <c r="A17" s="123" t="s">
        <v>251</v>
      </c>
      <c r="B17" s="23" t="s">
        <v>31</v>
      </c>
      <c r="C17" s="8">
        <v>1</v>
      </c>
      <c r="D17" s="9">
        <f>C17/$E$17</f>
        <v>1.5873015873015872E-2</v>
      </c>
      <c r="E17" s="117">
        <v>63</v>
      </c>
      <c r="F17" s="118">
        <f>E17/SUM($E$4:$E$58)</f>
        <v>0.18313953488372092</v>
      </c>
      <c r="G17" s="115">
        <v>132272.85999999999</v>
      </c>
      <c r="H17" s="136">
        <f t="shared" si="1"/>
        <v>24224.390058139532</v>
      </c>
      <c r="I17" s="111">
        <v>47.043478260869563</v>
      </c>
      <c r="J17" s="111">
        <f t="shared" si="2"/>
        <v>8.6155207280080877</v>
      </c>
      <c r="L17" s="23" t="s">
        <v>256</v>
      </c>
      <c r="M17" s="8">
        <v>9</v>
      </c>
      <c r="N17" s="9">
        <v>2.616279069767442E-2</v>
      </c>
    </row>
    <row r="18" spans="1:14" x14ac:dyDescent="0.35">
      <c r="A18" s="123"/>
      <c r="B18" s="23" t="s">
        <v>32</v>
      </c>
      <c r="C18" s="8">
        <v>21</v>
      </c>
      <c r="D18" s="9">
        <f t="shared" ref="D18:D19" si="6">C18/$E$17</f>
        <v>0.33333333333333331</v>
      </c>
      <c r="E18" s="117"/>
      <c r="F18" s="118"/>
      <c r="G18" s="115"/>
      <c r="H18" s="136"/>
      <c r="I18" s="111"/>
      <c r="J18" s="111"/>
      <c r="L18" s="23" t="s">
        <v>258</v>
      </c>
      <c r="M18" s="8">
        <v>12</v>
      </c>
      <c r="N18" s="9">
        <v>3.4883720930232558E-2</v>
      </c>
    </row>
    <row r="19" spans="1:14" x14ac:dyDescent="0.35">
      <c r="A19" s="123"/>
      <c r="B19" s="23" t="s">
        <v>33</v>
      </c>
      <c r="C19" s="8">
        <v>41</v>
      </c>
      <c r="D19" s="9">
        <f t="shared" si="6"/>
        <v>0.65079365079365081</v>
      </c>
      <c r="E19" s="117"/>
      <c r="F19" s="118"/>
      <c r="G19" s="115"/>
      <c r="H19" s="136"/>
      <c r="I19" s="111"/>
      <c r="J19" s="111"/>
      <c r="L19" s="23" t="s">
        <v>265</v>
      </c>
      <c r="M19" s="8">
        <v>29</v>
      </c>
      <c r="N19" s="9">
        <v>8.4302325581395346E-2</v>
      </c>
    </row>
    <row r="20" spans="1:14" x14ac:dyDescent="0.35">
      <c r="A20" s="124" t="s">
        <v>263</v>
      </c>
      <c r="B20" s="24" t="s">
        <v>103</v>
      </c>
      <c r="C20" s="25">
        <v>2</v>
      </c>
      <c r="D20" s="26">
        <f>C20/$E$20</f>
        <v>0.25</v>
      </c>
      <c r="E20" s="125">
        <v>8</v>
      </c>
      <c r="F20" s="126">
        <f>E20/SUM($E$4:$E$58)</f>
        <v>2.3255813953488372E-2</v>
      </c>
      <c r="G20" s="127">
        <v>43123.0625</v>
      </c>
      <c r="H20" s="135">
        <f t="shared" si="1"/>
        <v>1002.8619186046511</v>
      </c>
      <c r="I20" s="129">
        <v>90</v>
      </c>
      <c r="J20" s="129">
        <f t="shared" si="2"/>
        <v>2.0930232558139537</v>
      </c>
      <c r="L20" s="23" t="s">
        <v>267</v>
      </c>
      <c r="M20" s="8">
        <v>10</v>
      </c>
      <c r="N20" s="9">
        <v>2.9069767441860465E-2</v>
      </c>
    </row>
    <row r="21" spans="1:14" x14ac:dyDescent="0.35">
      <c r="A21" s="124"/>
      <c r="B21" s="24" t="s">
        <v>104</v>
      </c>
      <c r="C21" s="25">
        <v>1</v>
      </c>
      <c r="D21" s="26">
        <f t="shared" ref="D21:D22" si="7">C21/$E$20</f>
        <v>0.125</v>
      </c>
      <c r="E21" s="125"/>
      <c r="F21" s="126"/>
      <c r="G21" s="127"/>
      <c r="H21" s="135"/>
      <c r="I21" s="129"/>
      <c r="J21" s="129"/>
      <c r="L21" s="23" t="s">
        <v>268</v>
      </c>
      <c r="M21" s="8">
        <v>6</v>
      </c>
      <c r="N21" s="9">
        <v>1.7441860465116279E-2</v>
      </c>
    </row>
    <row r="22" spans="1:14" x14ac:dyDescent="0.35">
      <c r="A22" s="124"/>
      <c r="B22" s="24" t="s">
        <v>105</v>
      </c>
      <c r="C22" s="25">
        <v>5</v>
      </c>
      <c r="D22" s="26">
        <f t="shared" si="7"/>
        <v>0.625</v>
      </c>
      <c r="E22" s="125"/>
      <c r="F22" s="126"/>
      <c r="G22" s="127"/>
      <c r="H22" s="135"/>
      <c r="I22" s="129"/>
      <c r="J22" s="129"/>
    </row>
    <row r="23" spans="1:14" ht="37" x14ac:dyDescent="0.35">
      <c r="A23" s="123" t="s">
        <v>261</v>
      </c>
      <c r="B23" s="23" t="s">
        <v>85</v>
      </c>
      <c r="C23" s="8">
        <v>3</v>
      </c>
      <c r="D23" s="9">
        <f>C23/$E$23</f>
        <v>0.23076923076923078</v>
      </c>
      <c r="E23" s="117">
        <v>13</v>
      </c>
      <c r="F23" s="118">
        <f>E23/SUM($E$4:$E$58)</f>
        <v>3.7790697674418602E-2</v>
      </c>
      <c r="G23" s="115">
        <v>2207.0133333333333</v>
      </c>
      <c r="H23" s="136">
        <f t="shared" si="1"/>
        <v>83.404573643410842</v>
      </c>
      <c r="I23" s="111">
        <v>238.5</v>
      </c>
      <c r="J23" s="111">
        <f t="shared" si="2"/>
        <v>9.013081395348836</v>
      </c>
      <c r="L23" s="60" t="s">
        <v>426</v>
      </c>
      <c r="M23" s="61" t="s">
        <v>335</v>
      </c>
    </row>
    <row r="24" spans="1:14" x14ac:dyDescent="0.35">
      <c r="A24" s="123"/>
      <c r="B24" s="23" t="s">
        <v>88</v>
      </c>
      <c r="C24" s="8">
        <v>10</v>
      </c>
      <c r="D24" s="9">
        <f t="shared" ref="D24" si="8">C24/$E$23</f>
        <v>0.76923076923076927</v>
      </c>
      <c r="E24" s="117"/>
      <c r="F24" s="118"/>
      <c r="G24" s="115"/>
      <c r="H24" s="136"/>
      <c r="I24" s="111"/>
      <c r="J24" s="111"/>
      <c r="L24" s="7" t="s">
        <v>336</v>
      </c>
      <c r="M24" s="9">
        <v>0.2857142857142857</v>
      </c>
    </row>
    <row r="25" spans="1:14" x14ac:dyDescent="0.35">
      <c r="A25" s="124" t="s">
        <v>252</v>
      </c>
      <c r="B25" s="24" t="s">
        <v>36</v>
      </c>
      <c r="C25" s="25">
        <v>17</v>
      </c>
      <c r="D25" s="26">
        <f>C25/$E$25</f>
        <v>0.36956521739130432</v>
      </c>
      <c r="E25" s="125">
        <v>46</v>
      </c>
      <c r="F25" s="126">
        <f>E25/SUM($E$4:$E$58)</f>
        <v>0.13372093023255813</v>
      </c>
      <c r="G25" s="127">
        <v>368771.81909090909</v>
      </c>
      <c r="H25" s="135">
        <f t="shared" si="1"/>
        <v>49312.510692389005</v>
      </c>
      <c r="I25" s="129">
        <v>108.1025641025641</v>
      </c>
      <c r="J25" s="129">
        <f t="shared" si="2"/>
        <v>14.455575432319616</v>
      </c>
      <c r="L25" s="7" t="s">
        <v>339</v>
      </c>
      <c r="M25" s="9">
        <v>0.23809523809523808</v>
      </c>
    </row>
    <row r="26" spans="1:14" x14ac:dyDescent="0.35">
      <c r="A26" s="124"/>
      <c r="B26" s="24" t="s">
        <v>37</v>
      </c>
      <c r="C26" s="25">
        <v>29</v>
      </c>
      <c r="D26" s="26">
        <f>C26/$E$25</f>
        <v>0.63043478260869568</v>
      </c>
      <c r="E26" s="125"/>
      <c r="F26" s="126"/>
      <c r="G26" s="127"/>
      <c r="H26" s="135"/>
      <c r="I26" s="129"/>
      <c r="J26" s="129"/>
      <c r="L26" s="7" t="s">
        <v>340</v>
      </c>
      <c r="M26" s="9">
        <v>0.1111111111111111</v>
      </c>
    </row>
    <row r="27" spans="1:14" x14ac:dyDescent="0.35">
      <c r="A27" s="123" t="s">
        <v>259</v>
      </c>
      <c r="B27" s="23" t="s">
        <v>80</v>
      </c>
      <c r="C27" s="8">
        <v>2</v>
      </c>
      <c r="D27" s="9">
        <f>C27/$E$27</f>
        <v>9.0909090909090912E-2</v>
      </c>
      <c r="E27" s="117">
        <v>22</v>
      </c>
      <c r="F27" s="118">
        <f>E27/SUM($E$4:$E$58)</f>
        <v>6.3953488372093026E-2</v>
      </c>
      <c r="G27" s="115">
        <v>10843.111111111111</v>
      </c>
      <c r="H27" s="136">
        <f t="shared" si="1"/>
        <v>693.45478036175712</v>
      </c>
      <c r="I27" s="111">
        <v>70.400000000000006</v>
      </c>
      <c r="J27" s="111">
        <f t="shared" si="2"/>
        <v>4.5023255813953496</v>
      </c>
      <c r="L27" s="7" t="s">
        <v>337</v>
      </c>
      <c r="M27" s="9">
        <v>9.5238095238095233E-2</v>
      </c>
    </row>
    <row r="28" spans="1:14" x14ac:dyDescent="0.35">
      <c r="A28" s="123"/>
      <c r="B28" s="23" t="s">
        <v>81</v>
      </c>
      <c r="C28" s="8">
        <v>20</v>
      </c>
      <c r="D28" s="9">
        <f>C28/$E$27</f>
        <v>0.90909090909090906</v>
      </c>
      <c r="E28" s="117"/>
      <c r="F28" s="118"/>
      <c r="G28" s="115"/>
      <c r="H28" s="136"/>
      <c r="I28" s="111"/>
      <c r="J28" s="111"/>
      <c r="L28" s="7" t="s">
        <v>338</v>
      </c>
      <c r="M28" s="9">
        <v>7.9365079365079361E-2</v>
      </c>
    </row>
    <row r="29" spans="1:14" x14ac:dyDescent="0.35">
      <c r="A29" s="24" t="s">
        <v>253</v>
      </c>
      <c r="B29" s="24" t="s">
        <v>41</v>
      </c>
      <c r="C29" s="25">
        <v>30</v>
      </c>
      <c r="D29" s="26">
        <f>C29/$E$29</f>
        <v>1</v>
      </c>
      <c r="E29" s="25">
        <v>30</v>
      </c>
      <c r="F29" s="26">
        <f>E29/SUM($E$4:$E$58)</f>
        <v>8.7209302325581398E-2</v>
      </c>
      <c r="G29" s="27">
        <v>48307.886000000006</v>
      </c>
      <c r="H29" s="39">
        <f t="shared" si="1"/>
        <v>4212.897034883722</v>
      </c>
      <c r="I29" s="28">
        <v>17.178571428571427</v>
      </c>
      <c r="J29" s="28">
        <f t="shared" si="2"/>
        <v>1.4981312292358804</v>
      </c>
      <c r="L29" s="7" t="s">
        <v>341</v>
      </c>
      <c r="M29" s="9">
        <v>4.7619047619047616E-2</v>
      </c>
    </row>
    <row r="30" spans="1:14" x14ac:dyDescent="0.35">
      <c r="A30" s="123" t="s">
        <v>22</v>
      </c>
      <c r="B30" s="23" t="s">
        <v>138</v>
      </c>
      <c r="C30" s="8">
        <v>1</v>
      </c>
      <c r="D30" s="9">
        <f>C30/$E$30</f>
        <v>0.2</v>
      </c>
      <c r="E30" s="117">
        <v>5</v>
      </c>
      <c r="F30" s="118">
        <f>E30/SUM($E$4:$E$58)</f>
        <v>1.4534883720930232E-2</v>
      </c>
      <c r="G30" s="115">
        <v>7047.8966666666674</v>
      </c>
      <c r="H30" s="136">
        <f t="shared" si="1"/>
        <v>102.44035852713179</v>
      </c>
      <c r="I30" s="111">
        <v>56.5</v>
      </c>
      <c r="J30" s="111">
        <f t="shared" si="2"/>
        <v>0.82122093023255816</v>
      </c>
      <c r="L30" s="7" t="s">
        <v>342</v>
      </c>
      <c r="M30" s="9">
        <v>4.7619047619047616E-2</v>
      </c>
    </row>
    <row r="31" spans="1:14" x14ac:dyDescent="0.35">
      <c r="A31" s="123"/>
      <c r="B31" s="23" t="s">
        <v>139</v>
      </c>
      <c r="C31" s="8">
        <v>1</v>
      </c>
      <c r="D31" s="9">
        <f t="shared" ref="D31:D33" si="9">C31/$E$30</f>
        <v>0.2</v>
      </c>
      <c r="E31" s="117"/>
      <c r="F31" s="118"/>
      <c r="G31" s="115"/>
      <c r="H31" s="136"/>
      <c r="I31" s="111"/>
      <c r="J31" s="111"/>
      <c r="L31" s="7" t="s">
        <v>343</v>
      </c>
      <c r="M31" s="9">
        <v>0</v>
      </c>
    </row>
    <row r="32" spans="1:14" x14ac:dyDescent="0.35">
      <c r="A32" s="123"/>
      <c r="B32" s="23" t="s">
        <v>140</v>
      </c>
      <c r="C32" s="8">
        <v>1</v>
      </c>
      <c r="D32" s="9">
        <f t="shared" si="9"/>
        <v>0.2</v>
      </c>
      <c r="E32" s="117"/>
      <c r="F32" s="118"/>
      <c r="G32" s="115"/>
      <c r="H32" s="136"/>
      <c r="I32" s="111"/>
      <c r="J32" s="111"/>
      <c r="L32" s="7" t="s">
        <v>344</v>
      </c>
      <c r="M32" s="9">
        <v>9.5238095238095122E-2</v>
      </c>
    </row>
    <row r="33" spans="1:12" x14ac:dyDescent="0.35">
      <c r="A33" s="123"/>
      <c r="B33" s="23" t="s">
        <v>142</v>
      </c>
      <c r="C33" s="8">
        <v>2</v>
      </c>
      <c r="D33" s="9">
        <f t="shared" si="9"/>
        <v>0.4</v>
      </c>
      <c r="E33" s="117"/>
      <c r="F33" s="118"/>
      <c r="G33" s="115"/>
      <c r="H33" s="136"/>
      <c r="I33" s="111"/>
      <c r="J33" s="111"/>
      <c r="L33" t="s">
        <v>345</v>
      </c>
    </row>
    <row r="34" spans="1:12" x14ac:dyDescent="0.35">
      <c r="A34" s="124" t="s">
        <v>269</v>
      </c>
      <c r="B34" s="24" t="s">
        <v>132</v>
      </c>
      <c r="C34" s="25">
        <v>1</v>
      </c>
      <c r="D34" s="26">
        <f>C34/$E$34</f>
        <v>0.25</v>
      </c>
      <c r="E34" s="125">
        <v>4</v>
      </c>
      <c r="F34" s="126">
        <f>E34/SUM($E$4:$E$58)</f>
        <v>1.1627906976744186E-2</v>
      </c>
      <c r="G34" s="127">
        <v>12939.66</v>
      </c>
      <c r="H34" s="135">
        <f t="shared" si="1"/>
        <v>150.46116279069767</v>
      </c>
      <c r="I34" s="129">
        <v>31</v>
      </c>
      <c r="J34" s="129">
        <f t="shared" si="2"/>
        <v>0.36046511627906974</v>
      </c>
    </row>
    <row r="35" spans="1:12" x14ac:dyDescent="0.35">
      <c r="A35" s="124"/>
      <c r="B35" s="24" t="s">
        <v>133</v>
      </c>
      <c r="C35" s="25">
        <v>1</v>
      </c>
      <c r="D35" s="26">
        <f t="shared" ref="D35:D37" si="10">C35/$E$34</f>
        <v>0.25</v>
      </c>
      <c r="E35" s="125"/>
      <c r="F35" s="126"/>
      <c r="G35" s="127"/>
      <c r="H35" s="135"/>
      <c r="I35" s="129"/>
      <c r="J35" s="129"/>
    </row>
    <row r="36" spans="1:12" x14ac:dyDescent="0.35">
      <c r="A36" s="124"/>
      <c r="B36" s="24" t="s">
        <v>134</v>
      </c>
      <c r="C36" s="25">
        <v>1</v>
      </c>
      <c r="D36" s="26">
        <f t="shared" si="10"/>
        <v>0.25</v>
      </c>
      <c r="E36" s="125"/>
      <c r="F36" s="126"/>
      <c r="G36" s="127"/>
      <c r="H36" s="135"/>
      <c r="I36" s="129"/>
      <c r="J36" s="129"/>
    </row>
    <row r="37" spans="1:12" x14ac:dyDescent="0.35">
      <c r="A37" s="124"/>
      <c r="B37" s="24" t="s">
        <v>136</v>
      </c>
      <c r="C37" s="25">
        <v>1</v>
      </c>
      <c r="D37" s="26">
        <f t="shared" si="10"/>
        <v>0.25</v>
      </c>
      <c r="E37" s="125"/>
      <c r="F37" s="126"/>
      <c r="G37" s="127"/>
      <c r="H37" s="135"/>
      <c r="I37" s="129"/>
      <c r="J37" s="129"/>
    </row>
    <row r="38" spans="1:12" x14ac:dyDescent="0.35">
      <c r="A38" s="123" t="s">
        <v>264</v>
      </c>
      <c r="B38" s="23" t="s">
        <v>107</v>
      </c>
      <c r="C38" s="8">
        <v>2</v>
      </c>
      <c r="D38" s="9">
        <f>C38/$E$38</f>
        <v>0.16666666666666666</v>
      </c>
      <c r="E38" s="117">
        <v>12</v>
      </c>
      <c r="F38" s="118">
        <f>E38/SUM($E$4:$E$58)</f>
        <v>3.4883720930232558E-2</v>
      </c>
      <c r="G38" s="115">
        <v>9373.65</v>
      </c>
      <c r="H38" s="136">
        <f t="shared" si="1"/>
        <v>326.98779069767443</v>
      </c>
      <c r="I38" s="111">
        <v>67.599999999999994</v>
      </c>
      <c r="J38" s="111">
        <f t="shared" si="2"/>
        <v>2.3581395348837209</v>
      </c>
    </row>
    <row r="39" spans="1:12" x14ac:dyDescent="0.35">
      <c r="A39" s="123"/>
      <c r="B39" s="23" t="s">
        <v>108</v>
      </c>
      <c r="C39" s="8">
        <v>2</v>
      </c>
      <c r="D39" s="9">
        <f t="shared" ref="D39:D42" si="11">C39/$E$38</f>
        <v>0.16666666666666666</v>
      </c>
      <c r="E39" s="117"/>
      <c r="F39" s="118"/>
      <c r="G39" s="115"/>
      <c r="H39" s="136"/>
      <c r="I39" s="111"/>
      <c r="J39" s="111"/>
    </row>
    <row r="40" spans="1:12" x14ac:dyDescent="0.35">
      <c r="A40" s="123"/>
      <c r="B40" s="23" t="s">
        <v>109</v>
      </c>
      <c r="C40" s="8">
        <v>1</v>
      </c>
      <c r="D40" s="9">
        <f t="shared" si="11"/>
        <v>8.3333333333333329E-2</v>
      </c>
      <c r="E40" s="117"/>
      <c r="F40" s="118"/>
      <c r="G40" s="115"/>
      <c r="H40" s="136"/>
      <c r="I40" s="111"/>
      <c r="J40" s="111"/>
    </row>
    <row r="41" spans="1:12" x14ac:dyDescent="0.35">
      <c r="A41" s="123"/>
      <c r="B41" s="23" t="s">
        <v>111</v>
      </c>
      <c r="C41" s="8">
        <v>6</v>
      </c>
      <c r="D41" s="9">
        <f t="shared" si="11"/>
        <v>0.5</v>
      </c>
      <c r="E41" s="117"/>
      <c r="F41" s="118"/>
      <c r="G41" s="115"/>
      <c r="H41" s="136"/>
      <c r="I41" s="111"/>
      <c r="J41" s="111"/>
    </row>
    <row r="42" spans="1:12" x14ac:dyDescent="0.35">
      <c r="A42" s="123"/>
      <c r="B42" s="23" t="s">
        <v>112</v>
      </c>
      <c r="C42" s="8">
        <v>1</v>
      </c>
      <c r="D42" s="9">
        <f t="shared" si="11"/>
        <v>8.3333333333333329E-2</v>
      </c>
      <c r="E42" s="117"/>
      <c r="F42" s="118"/>
      <c r="G42" s="115"/>
      <c r="H42" s="136"/>
      <c r="I42" s="111"/>
      <c r="J42" s="111"/>
    </row>
    <row r="43" spans="1:12" x14ac:dyDescent="0.35">
      <c r="A43" s="24" t="s">
        <v>256</v>
      </c>
      <c r="B43" s="24" t="s">
        <v>72</v>
      </c>
      <c r="C43" s="25">
        <v>9</v>
      </c>
      <c r="D43" s="26">
        <f>C43/$E$43</f>
        <v>1</v>
      </c>
      <c r="E43" s="25">
        <v>9</v>
      </c>
      <c r="F43" s="26">
        <f>E43/SUM($E$4:$E$58)</f>
        <v>2.616279069767442E-2</v>
      </c>
      <c r="G43" s="27">
        <v>0</v>
      </c>
      <c r="H43" s="39">
        <f t="shared" si="1"/>
        <v>0</v>
      </c>
      <c r="I43" s="28">
        <v>15.333333333333334</v>
      </c>
      <c r="J43" s="28">
        <f t="shared" si="2"/>
        <v>0.40116279069767447</v>
      </c>
    </row>
    <row r="44" spans="1:12" x14ac:dyDescent="0.35">
      <c r="A44" s="23" t="s">
        <v>258</v>
      </c>
      <c r="B44" s="23" t="s">
        <v>78</v>
      </c>
      <c r="C44" s="8">
        <v>12</v>
      </c>
      <c r="D44" s="9">
        <f>C44/$E$44</f>
        <v>1</v>
      </c>
      <c r="E44" s="8">
        <v>12</v>
      </c>
      <c r="F44" s="9">
        <f>E44/SUM($E$4:$E$58)</f>
        <v>3.4883720930232558E-2</v>
      </c>
      <c r="G44" s="10">
        <v>91413.66777777778</v>
      </c>
      <c r="H44" s="38">
        <f t="shared" si="1"/>
        <v>3188.8488759689922</v>
      </c>
      <c r="I44" s="11">
        <v>20.25</v>
      </c>
      <c r="J44" s="11">
        <f t="shared" si="2"/>
        <v>0.70639534883720934</v>
      </c>
    </row>
    <row r="45" spans="1:12" x14ac:dyDescent="0.35">
      <c r="A45" s="124" t="s">
        <v>265</v>
      </c>
      <c r="B45" s="24" t="s">
        <v>47</v>
      </c>
      <c r="C45" s="25">
        <v>4</v>
      </c>
      <c r="D45" s="26">
        <f>C45/$E$45</f>
        <v>0.13793103448275862</v>
      </c>
      <c r="E45" s="125">
        <v>29</v>
      </c>
      <c r="F45" s="126">
        <f>E45/SUM($E$4:$E$58)</f>
        <v>8.4302325581395346E-2</v>
      </c>
      <c r="G45" s="127">
        <v>12844.181999999999</v>
      </c>
      <c r="H45" s="135">
        <f t="shared" si="1"/>
        <v>1082.7944127906976</v>
      </c>
      <c r="I45" s="129">
        <v>26.96</v>
      </c>
      <c r="J45" s="129">
        <f t="shared" si="2"/>
        <v>2.2727906976744188</v>
      </c>
    </row>
    <row r="46" spans="1:12" x14ac:dyDescent="0.35">
      <c r="A46" s="124"/>
      <c r="B46" s="24" t="s">
        <v>51</v>
      </c>
      <c r="C46" s="25">
        <v>1</v>
      </c>
      <c r="D46" s="26">
        <f t="shared" ref="D46:D52" si="12">C46/$E$45</f>
        <v>3.4482758620689655E-2</v>
      </c>
      <c r="E46" s="125"/>
      <c r="F46" s="126"/>
      <c r="G46" s="127"/>
      <c r="H46" s="135"/>
      <c r="I46" s="129"/>
      <c r="J46" s="129"/>
    </row>
    <row r="47" spans="1:12" x14ac:dyDescent="0.35">
      <c r="A47" s="124"/>
      <c r="B47" s="24" t="s">
        <v>52</v>
      </c>
      <c r="C47" s="25">
        <v>10</v>
      </c>
      <c r="D47" s="26">
        <f t="shared" si="12"/>
        <v>0.34482758620689657</v>
      </c>
      <c r="E47" s="125"/>
      <c r="F47" s="126"/>
      <c r="G47" s="127"/>
      <c r="H47" s="135"/>
      <c r="I47" s="129"/>
      <c r="J47" s="129"/>
    </row>
    <row r="48" spans="1:12" x14ac:dyDescent="0.35">
      <c r="A48" s="124"/>
      <c r="B48" s="24" t="s">
        <v>53</v>
      </c>
      <c r="C48" s="25">
        <v>1</v>
      </c>
      <c r="D48" s="26">
        <f t="shared" si="12"/>
        <v>3.4482758620689655E-2</v>
      </c>
      <c r="E48" s="125"/>
      <c r="F48" s="126"/>
      <c r="G48" s="127"/>
      <c r="H48" s="135"/>
      <c r="I48" s="129"/>
      <c r="J48" s="129"/>
    </row>
    <row r="49" spans="1:10" x14ac:dyDescent="0.35">
      <c r="A49" s="124"/>
      <c r="B49" s="24" t="s">
        <v>55</v>
      </c>
      <c r="C49" s="25">
        <v>4</v>
      </c>
      <c r="D49" s="26">
        <f t="shared" si="12"/>
        <v>0.13793103448275862</v>
      </c>
      <c r="E49" s="125"/>
      <c r="F49" s="126"/>
      <c r="G49" s="127"/>
      <c r="H49" s="135"/>
      <c r="I49" s="129"/>
      <c r="J49" s="129"/>
    </row>
    <row r="50" spans="1:10" x14ac:dyDescent="0.35">
      <c r="A50" s="124"/>
      <c r="B50" s="24" t="s">
        <v>56</v>
      </c>
      <c r="C50" s="25">
        <v>3</v>
      </c>
      <c r="D50" s="26">
        <f t="shared" si="12"/>
        <v>0.10344827586206896</v>
      </c>
      <c r="E50" s="125"/>
      <c r="F50" s="126"/>
      <c r="G50" s="127"/>
      <c r="H50" s="135"/>
      <c r="I50" s="129"/>
      <c r="J50" s="129"/>
    </row>
    <row r="51" spans="1:10" x14ac:dyDescent="0.35">
      <c r="A51" s="124"/>
      <c r="B51" s="24" t="s">
        <v>57</v>
      </c>
      <c r="C51" s="25">
        <v>4</v>
      </c>
      <c r="D51" s="26">
        <f t="shared" si="12"/>
        <v>0.13793103448275862</v>
      </c>
      <c r="E51" s="125"/>
      <c r="F51" s="126"/>
      <c r="G51" s="127"/>
      <c r="H51" s="135"/>
      <c r="I51" s="129"/>
      <c r="J51" s="129"/>
    </row>
    <row r="52" spans="1:10" x14ac:dyDescent="0.35">
      <c r="A52" s="124"/>
      <c r="B52" s="24" t="s">
        <v>58</v>
      </c>
      <c r="C52" s="25">
        <v>2</v>
      </c>
      <c r="D52" s="26">
        <f t="shared" si="12"/>
        <v>6.8965517241379309E-2</v>
      </c>
      <c r="E52" s="125"/>
      <c r="F52" s="126"/>
      <c r="G52" s="127"/>
      <c r="H52" s="135"/>
      <c r="I52" s="129"/>
      <c r="J52" s="129"/>
    </row>
    <row r="53" spans="1:10" x14ac:dyDescent="0.35">
      <c r="A53" s="123" t="s">
        <v>267</v>
      </c>
      <c r="B53" s="23" t="s">
        <v>122</v>
      </c>
      <c r="C53" s="8">
        <v>1</v>
      </c>
      <c r="D53" s="9">
        <f>C53/$E$53</f>
        <v>0.1</v>
      </c>
      <c r="E53" s="117">
        <v>10</v>
      </c>
      <c r="F53" s="118">
        <f>E53/SUM($E$4:$E$58)</f>
        <v>2.9069767441860465E-2</v>
      </c>
      <c r="G53" s="115">
        <v>0</v>
      </c>
      <c r="H53" s="136">
        <f t="shared" ref="H53:H57" si="13">F53*G53</f>
        <v>0</v>
      </c>
      <c r="I53" s="111">
        <v>24.4</v>
      </c>
      <c r="J53" s="111">
        <f t="shared" ref="J53:J57" si="14">I53*F53</f>
        <v>0.70930232558139528</v>
      </c>
    </row>
    <row r="54" spans="1:10" x14ac:dyDescent="0.35">
      <c r="A54" s="123"/>
      <c r="B54" s="23" t="s">
        <v>123</v>
      </c>
      <c r="C54" s="8">
        <v>2</v>
      </c>
      <c r="D54" s="9">
        <f t="shared" ref="D54:D56" si="15">C54/$E$53</f>
        <v>0.2</v>
      </c>
      <c r="E54" s="117"/>
      <c r="F54" s="118"/>
      <c r="G54" s="115"/>
      <c r="H54" s="136"/>
      <c r="I54" s="111"/>
      <c r="J54" s="111"/>
    </row>
    <row r="55" spans="1:10" x14ac:dyDescent="0.35">
      <c r="A55" s="123"/>
      <c r="B55" s="23" t="s">
        <v>124</v>
      </c>
      <c r="C55" s="8">
        <v>5</v>
      </c>
      <c r="D55" s="9">
        <f t="shared" si="15"/>
        <v>0.5</v>
      </c>
      <c r="E55" s="117"/>
      <c r="F55" s="118"/>
      <c r="G55" s="115"/>
      <c r="H55" s="136"/>
      <c r="I55" s="111"/>
      <c r="J55" s="111"/>
    </row>
    <row r="56" spans="1:10" x14ac:dyDescent="0.35">
      <c r="A56" s="123"/>
      <c r="B56" s="23" t="s">
        <v>125</v>
      </c>
      <c r="C56" s="8">
        <v>2</v>
      </c>
      <c r="D56" s="9">
        <f t="shared" si="15"/>
        <v>0.2</v>
      </c>
      <c r="E56" s="117"/>
      <c r="F56" s="118"/>
      <c r="G56" s="115"/>
      <c r="H56" s="136"/>
      <c r="I56" s="111"/>
      <c r="J56" s="111"/>
    </row>
    <row r="57" spans="1:10" x14ac:dyDescent="0.35">
      <c r="A57" s="124" t="s">
        <v>268</v>
      </c>
      <c r="B57" s="24" t="s">
        <v>129</v>
      </c>
      <c r="C57" s="25">
        <v>5</v>
      </c>
      <c r="D57" s="26">
        <f>C57/$E$57</f>
        <v>0.83333333333333337</v>
      </c>
      <c r="E57" s="125">
        <v>6</v>
      </c>
      <c r="F57" s="126">
        <f>E57/SUM($E$4:$E$58)</f>
        <v>1.7441860465116279E-2</v>
      </c>
      <c r="G57" s="127">
        <v>137254.34666666665</v>
      </c>
      <c r="H57" s="135">
        <f t="shared" si="13"/>
        <v>2393.9711627906972</v>
      </c>
      <c r="I57" s="129">
        <v>34.5</v>
      </c>
      <c r="J57" s="129">
        <f t="shared" si="14"/>
        <v>0.60174418604651159</v>
      </c>
    </row>
    <row r="58" spans="1:10" x14ac:dyDescent="0.35">
      <c r="A58" s="124"/>
      <c r="B58" s="24" t="s">
        <v>130</v>
      </c>
      <c r="C58" s="25">
        <v>1</v>
      </c>
      <c r="D58" s="26">
        <f>C58/$E$57</f>
        <v>0.16666666666666666</v>
      </c>
      <c r="E58" s="125"/>
      <c r="F58" s="126"/>
      <c r="G58" s="127"/>
      <c r="H58" s="135"/>
      <c r="I58" s="129"/>
      <c r="J58" s="129"/>
    </row>
  </sheetData>
  <mergeCells count="107">
    <mergeCell ref="A2:J2"/>
    <mergeCell ref="L2:N2"/>
    <mergeCell ref="A4:A5"/>
    <mergeCell ref="E4:E5"/>
    <mergeCell ref="F4:F5"/>
    <mergeCell ref="G4:G5"/>
    <mergeCell ref="H4:H5"/>
    <mergeCell ref="I4:I5"/>
    <mergeCell ref="J4:J5"/>
    <mergeCell ref="J6:J8"/>
    <mergeCell ref="A9:A13"/>
    <mergeCell ref="E9:E13"/>
    <mergeCell ref="F9:F13"/>
    <mergeCell ref="G9:G13"/>
    <mergeCell ref="H9:H13"/>
    <mergeCell ref="I9:I13"/>
    <mergeCell ref="J9:J13"/>
    <mergeCell ref="A6:A8"/>
    <mergeCell ref="E6:E8"/>
    <mergeCell ref="F6:F8"/>
    <mergeCell ref="G6:G8"/>
    <mergeCell ref="H6:H8"/>
    <mergeCell ref="I6:I8"/>
    <mergeCell ref="J14:J16"/>
    <mergeCell ref="A17:A19"/>
    <mergeCell ref="E17:E19"/>
    <mergeCell ref="F17:F19"/>
    <mergeCell ref="G17:G19"/>
    <mergeCell ref="H17:H19"/>
    <mergeCell ref="I17:I19"/>
    <mergeCell ref="J17:J19"/>
    <mergeCell ref="A14:A16"/>
    <mergeCell ref="E14:E16"/>
    <mergeCell ref="F14:F16"/>
    <mergeCell ref="G14:G16"/>
    <mergeCell ref="H14:H16"/>
    <mergeCell ref="I14:I16"/>
    <mergeCell ref="J20:J22"/>
    <mergeCell ref="A23:A24"/>
    <mergeCell ref="E23:E24"/>
    <mergeCell ref="F23:F24"/>
    <mergeCell ref="G23:G24"/>
    <mergeCell ref="H23:H24"/>
    <mergeCell ref="I23:I24"/>
    <mergeCell ref="J23:J24"/>
    <mergeCell ref="A20:A22"/>
    <mergeCell ref="E20:E22"/>
    <mergeCell ref="F20:F22"/>
    <mergeCell ref="G20:G22"/>
    <mergeCell ref="H20:H22"/>
    <mergeCell ref="I20:I22"/>
    <mergeCell ref="J25:J26"/>
    <mergeCell ref="A27:A28"/>
    <mergeCell ref="E27:E28"/>
    <mergeCell ref="F27:F28"/>
    <mergeCell ref="G27:G28"/>
    <mergeCell ref="H27:H28"/>
    <mergeCell ref="I27:I28"/>
    <mergeCell ref="J27:J28"/>
    <mergeCell ref="A25:A26"/>
    <mergeCell ref="E25:E26"/>
    <mergeCell ref="F25:F26"/>
    <mergeCell ref="G25:G26"/>
    <mergeCell ref="H25:H26"/>
    <mergeCell ref="I25:I26"/>
    <mergeCell ref="J30:J33"/>
    <mergeCell ref="A34:A37"/>
    <mergeCell ref="E34:E37"/>
    <mergeCell ref="F34:F37"/>
    <mergeCell ref="G34:G37"/>
    <mergeCell ref="H34:H37"/>
    <mergeCell ref="I34:I37"/>
    <mergeCell ref="J34:J37"/>
    <mergeCell ref="A30:A33"/>
    <mergeCell ref="E30:E33"/>
    <mergeCell ref="F30:F33"/>
    <mergeCell ref="G30:G33"/>
    <mergeCell ref="H30:H33"/>
    <mergeCell ref="I30:I33"/>
    <mergeCell ref="J38:J42"/>
    <mergeCell ref="A45:A52"/>
    <mergeCell ref="E45:E52"/>
    <mergeCell ref="F45:F52"/>
    <mergeCell ref="G45:G52"/>
    <mergeCell ref="H45:H52"/>
    <mergeCell ref="I45:I52"/>
    <mergeCell ref="J45:J52"/>
    <mergeCell ref="A38:A42"/>
    <mergeCell ref="E38:E42"/>
    <mergeCell ref="F38:F42"/>
    <mergeCell ref="G38:G42"/>
    <mergeCell ref="H38:H42"/>
    <mergeCell ref="I38:I42"/>
    <mergeCell ref="J53:J56"/>
    <mergeCell ref="A57:A58"/>
    <mergeCell ref="E57:E58"/>
    <mergeCell ref="F57:F58"/>
    <mergeCell ref="G57:G58"/>
    <mergeCell ref="H57:H58"/>
    <mergeCell ref="I57:I58"/>
    <mergeCell ref="J57:J58"/>
    <mergeCell ref="A53:A56"/>
    <mergeCell ref="E53:E56"/>
    <mergeCell ref="F53:F56"/>
    <mergeCell ref="G53:G56"/>
    <mergeCell ref="H53:H56"/>
    <mergeCell ref="I53:I56"/>
  </mergeCells>
  <conditionalFormatting sqref="D4:D1048576">
    <cfRule type="colorScale" priority="9">
      <colorScale>
        <cfvo type="min"/>
        <cfvo type="max"/>
        <color rgb="FFFCFCFF"/>
        <color rgb="FFF8696B"/>
      </colorScale>
    </cfRule>
  </conditionalFormatting>
  <conditionalFormatting sqref="F4:F1048576">
    <cfRule type="colorScale" priority="8">
      <colorScale>
        <cfvo type="min"/>
        <cfvo type="max"/>
        <color rgb="FFFCFCFF"/>
        <color rgb="FFF8696B"/>
      </colorScale>
    </cfRule>
  </conditionalFormatting>
  <conditionalFormatting sqref="G4:G1048576">
    <cfRule type="colorScale" priority="4">
      <colorScale>
        <cfvo type="min"/>
        <cfvo type="max"/>
        <color rgb="FFFCFCFF"/>
        <color rgb="FFF8696B"/>
      </colorScale>
    </cfRule>
  </conditionalFormatting>
  <conditionalFormatting sqref="G3:H3">
    <cfRule type="colorScale" priority="3">
      <colorScale>
        <cfvo type="min"/>
        <cfvo type="max"/>
        <color rgb="FFFCFCFF"/>
        <color rgb="FFF8696B"/>
      </colorScale>
    </cfRule>
  </conditionalFormatting>
  <conditionalFormatting sqref="H4:H1048576">
    <cfRule type="colorScale" priority="5">
      <colorScale>
        <cfvo type="min"/>
        <cfvo type="max"/>
        <color rgb="FFFCFCFF"/>
        <color rgb="FFF8696B"/>
      </colorScale>
    </cfRule>
  </conditionalFormatting>
  <conditionalFormatting sqref="I4:I1048576">
    <cfRule type="colorScale" priority="6">
      <colorScale>
        <cfvo type="min"/>
        <cfvo type="max"/>
        <color rgb="FFFCFCFF"/>
        <color rgb="FFF8696B"/>
      </colorScale>
    </cfRule>
  </conditionalFormatting>
  <conditionalFormatting sqref="J4:J1048576">
    <cfRule type="colorScale" priority="7">
      <colorScale>
        <cfvo type="min"/>
        <cfvo type="max"/>
        <color rgb="FFFCFCFF"/>
        <color rgb="FFF8696B"/>
      </colorScale>
    </cfRule>
  </conditionalFormatting>
  <conditionalFormatting sqref="M24:M31">
    <cfRule type="colorScale" priority="1">
      <colorScale>
        <cfvo type="min"/>
        <cfvo type="max"/>
        <color rgb="FFFCFCFF"/>
        <color rgb="FFF8696B"/>
      </colorScale>
    </cfRule>
  </conditionalFormatting>
  <conditionalFormatting sqref="N4:N21">
    <cfRule type="colorScale" priority="2">
      <colorScale>
        <cfvo type="min"/>
        <cfvo type="max"/>
        <color rgb="FFFCFCFF"/>
        <color rgb="FFF8696B"/>
      </colorScale>
    </cfRule>
  </conditionalFormatting>
  <hyperlinks>
    <hyperlink ref="A1" location="'0. Cover'!A1" display="Return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83"/>
  <sheetViews>
    <sheetView zoomScale="70" zoomScaleNormal="70" workbookViewId="0">
      <pane ySplit="3" topLeftCell="A50" activePane="bottomLeft" state="frozen"/>
      <selection pane="bottomLeft" activeCell="N71" sqref="N71"/>
    </sheetView>
  </sheetViews>
  <sheetFormatPr defaultRowHeight="14.5" x14ac:dyDescent="0.35"/>
  <cols>
    <col min="1" max="1" width="57.453125" style="20" customWidth="1"/>
    <col min="2" max="2" width="61.81640625" style="20" customWidth="1"/>
    <col min="3" max="3" width="29.26953125" style="20" customWidth="1"/>
    <col min="4" max="4" width="20.1796875" style="21" customWidth="1"/>
    <col min="5" max="5" width="19.81640625" style="20" customWidth="1"/>
    <col min="6" max="7" width="16.1796875" style="21" customWidth="1"/>
    <col min="8" max="8" width="20.26953125" style="20" customWidth="1"/>
    <col min="10" max="10" width="57.453125" customWidth="1"/>
    <col min="11" max="11" width="6.1796875" customWidth="1"/>
    <col min="12" max="12" width="6" style="36" customWidth="1"/>
    <col min="13" max="13" width="19.453125" customWidth="1"/>
    <col min="14" max="15" width="20.26953125" customWidth="1"/>
  </cols>
  <sheetData>
    <row r="1" spans="1:12" ht="51" customHeight="1" thickBot="1" x14ac:dyDescent="0.7">
      <c r="A1" s="78" t="s">
        <v>28</v>
      </c>
      <c r="B1" s="79"/>
    </row>
    <row r="2" spans="1:12" ht="85.15" customHeight="1" thickBot="1" x14ac:dyDescent="0.4">
      <c r="A2" s="120" t="s">
        <v>427</v>
      </c>
      <c r="B2" s="121"/>
      <c r="C2" s="121"/>
      <c r="D2" s="121"/>
      <c r="E2" s="121"/>
      <c r="F2" s="121"/>
      <c r="G2" s="121"/>
      <c r="H2" s="122"/>
      <c r="J2" s="163" t="s">
        <v>428</v>
      </c>
      <c r="K2" s="164"/>
      <c r="L2" s="165"/>
    </row>
    <row r="3" spans="1:12" x14ac:dyDescent="0.35">
      <c r="A3" s="6" t="s">
        <v>240</v>
      </c>
      <c r="B3" s="6" t="s">
        <v>241</v>
      </c>
      <c r="C3" s="6" t="s">
        <v>275</v>
      </c>
      <c r="D3" s="33" t="s">
        <v>243</v>
      </c>
      <c r="E3" s="6" t="s">
        <v>276</v>
      </c>
      <c r="F3" s="33" t="s">
        <v>277</v>
      </c>
      <c r="G3" s="4" t="s">
        <v>278</v>
      </c>
      <c r="H3" s="4" t="s">
        <v>279</v>
      </c>
      <c r="J3" s="5" t="s">
        <v>240</v>
      </c>
      <c r="K3" s="5" t="s">
        <v>250</v>
      </c>
      <c r="L3" s="48" t="s">
        <v>280</v>
      </c>
    </row>
    <row r="4" spans="1:12" x14ac:dyDescent="0.35">
      <c r="A4" s="117" t="s">
        <v>251</v>
      </c>
      <c r="B4" s="23" t="s">
        <v>31</v>
      </c>
      <c r="C4" s="8">
        <v>17</v>
      </c>
      <c r="D4" s="9">
        <f t="shared" ref="D4:D18" si="0">C4/$E$4</f>
        <v>9.7701149425287362E-2</v>
      </c>
      <c r="E4" s="117">
        <v>174</v>
      </c>
      <c r="F4" s="118">
        <v>0.27884615384615385</v>
      </c>
      <c r="G4" s="137">
        <v>108614.5844578313</v>
      </c>
      <c r="H4" s="115">
        <f>G4*F4</f>
        <v>30286.759127664496</v>
      </c>
      <c r="J4" s="23" t="s">
        <v>251</v>
      </c>
      <c r="K4" s="8">
        <v>174</v>
      </c>
      <c r="L4" s="9">
        <v>0.27884615384615385</v>
      </c>
    </row>
    <row r="5" spans="1:12" x14ac:dyDescent="0.35">
      <c r="A5" s="117"/>
      <c r="B5" s="23" t="s">
        <v>144</v>
      </c>
      <c r="C5" s="8">
        <v>11</v>
      </c>
      <c r="D5" s="9">
        <f t="shared" si="0"/>
        <v>6.3218390804597707E-2</v>
      </c>
      <c r="E5" s="117"/>
      <c r="F5" s="118"/>
      <c r="G5" s="162"/>
      <c r="H5" s="115"/>
      <c r="J5" s="23" t="s">
        <v>255</v>
      </c>
      <c r="K5" s="8">
        <v>101</v>
      </c>
      <c r="L5" s="9">
        <v>0.16185897435897437</v>
      </c>
    </row>
    <row r="6" spans="1:12" x14ac:dyDescent="0.35">
      <c r="A6" s="117"/>
      <c r="B6" s="23" t="s">
        <v>145</v>
      </c>
      <c r="C6" s="8">
        <v>4</v>
      </c>
      <c r="D6" s="9">
        <f t="shared" si="0"/>
        <v>2.2988505747126436E-2</v>
      </c>
      <c r="E6" s="117"/>
      <c r="F6" s="118"/>
      <c r="G6" s="162"/>
      <c r="H6" s="115"/>
      <c r="J6" s="23" t="s">
        <v>281</v>
      </c>
      <c r="K6" s="8">
        <v>48</v>
      </c>
      <c r="L6" s="9">
        <v>7.6923076923076927E-2</v>
      </c>
    </row>
    <row r="7" spans="1:12" x14ac:dyDescent="0.35">
      <c r="A7" s="117"/>
      <c r="B7" s="23" t="s">
        <v>146</v>
      </c>
      <c r="C7" s="8">
        <v>13</v>
      </c>
      <c r="D7" s="9">
        <f t="shared" si="0"/>
        <v>7.4712643678160925E-2</v>
      </c>
      <c r="E7" s="117"/>
      <c r="F7" s="118"/>
      <c r="G7" s="162"/>
      <c r="H7" s="115"/>
      <c r="J7" s="23" t="s">
        <v>263</v>
      </c>
      <c r="K7" s="8">
        <v>43</v>
      </c>
      <c r="L7" s="9">
        <v>6.8910256410256415E-2</v>
      </c>
    </row>
    <row r="8" spans="1:12" x14ac:dyDescent="0.35">
      <c r="A8" s="117"/>
      <c r="B8" s="23" t="s">
        <v>147</v>
      </c>
      <c r="C8" s="8">
        <v>5</v>
      </c>
      <c r="D8" s="9">
        <f t="shared" si="0"/>
        <v>2.8735632183908046E-2</v>
      </c>
      <c r="E8" s="117"/>
      <c r="F8" s="118"/>
      <c r="G8" s="162"/>
      <c r="H8" s="115"/>
      <c r="J8" s="23" t="s">
        <v>259</v>
      </c>
      <c r="K8" s="8">
        <v>42</v>
      </c>
      <c r="L8" s="9">
        <v>6.7307692307692304E-2</v>
      </c>
    </row>
    <row r="9" spans="1:12" x14ac:dyDescent="0.35">
      <c r="A9" s="117"/>
      <c r="B9" s="23" t="s">
        <v>148</v>
      </c>
      <c r="C9" s="8">
        <v>1</v>
      </c>
      <c r="D9" s="9">
        <f t="shared" si="0"/>
        <v>5.7471264367816091E-3</v>
      </c>
      <c r="E9" s="117"/>
      <c r="F9" s="118"/>
      <c r="G9" s="162"/>
      <c r="H9" s="115"/>
      <c r="J9" s="23" t="s">
        <v>282</v>
      </c>
      <c r="K9" s="8">
        <v>35</v>
      </c>
      <c r="L9" s="9">
        <v>5.6089743589743592E-2</v>
      </c>
    </row>
    <row r="10" spans="1:12" x14ac:dyDescent="0.35">
      <c r="A10" s="117"/>
      <c r="B10" s="23" t="s">
        <v>150</v>
      </c>
      <c r="C10" s="8">
        <v>1</v>
      </c>
      <c r="D10" s="9">
        <f t="shared" si="0"/>
        <v>5.7471264367816091E-3</v>
      </c>
      <c r="E10" s="117"/>
      <c r="F10" s="118"/>
      <c r="G10" s="162"/>
      <c r="H10" s="115"/>
      <c r="J10" s="23" t="s">
        <v>252</v>
      </c>
      <c r="K10" s="8">
        <v>31</v>
      </c>
      <c r="L10" s="9">
        <v>4.9679487179487176E-2</v>
      </c>
    </row>
    <row r="11" spans="1:12" x14ac:dyDescent="0.35">
      <c r="A11" s="117"/>
      <c r="B11" s="23" t="s">
        <v>151</v>
      </c>
      <c r="C11" s="8">
        <v>6</v>
      </c>
      <c r="D11" s="9">
        <f t="shared" si="0"/>
        <v>3.4482758620689655E-2</v>
      </c>
      <c r="E11" s="117"/>
      <c r="F11" s="118"/>
      <c r="G11" s="162"/>
      <c r="H11" s="115"/>
      <c r="J11" s="23" t="s">
        <v>257</v>
      </c>
      <c r="K11" s="8">
        <v>31</v>
      </c>
      <c r="L11" s="9">
        <v>4.9679487179487176E-2</v>
      </c>
    </row>
    <row r="12" spans="1:12" x14ac:dyDescent="0.35">
      <c r="A12" s="117"/>
      <c r="B12" s="23" t="s">
        <v>152</v>
      </c>
      <c r="C12" s="8">
        <v>8</v>
      </c>
      <c r="D12" s="9">
        <f t="shared" si="0"/>
        <v>4.5977011494252873E-2</v>
      </c>
      <c r="E12" s="117"/>
      <c r="F12" s="118"/>
      <c r="G12" s="162"/>
      <c r="H12" s="115"/>
      <c r="J12" s="23" t="s">
        <v>283</v>
      </c>
      <c r="K12" s="8">
        <v>28</v>
      </c>
      <c r="L12" s="9">
        <v>4.4871794871794872E-2</v>
      </c>
    </row>
    <row r="13" spans="1:12" x14ac:dyDescent="0.35">
      <c r="A13" s="117"/>
      <c r="B13" s="23" t="s">
        <v>153</v>
      </c>
      <c r="C13" s="8">
        <v>1</v>
      </c>
      <c r="D13" s="9">
        <f t="shared" si="0"/>
        <v>5.7471264367816091E-3</v>
      </c>
      <c r="E13" s="117"/>
      <c r="F13" s="118"/>
      <c r="G13" s="162"/>
      <c r="H13" s="115"/>
      <c r="J13" s="23" t="s">
        <v>261</v>
      </c>
      <c r="K13" s="8">
        <v>18</v>
      </c>
      <c r="L13" s="9">
        <v>2.8846153846153848E-2</v>
      </c>
    </row>
    <row r="14" spans="1:12" x14ac:dyDescent="0.35">
      <c r="A14" s="117"/>
      <c r="B14" s="23" t="s">
        <v>154</v>
      </c>
      <c r="C14" s="8">
        <v>1</v>
      </c>
      <c r="D14" s="9">
        <f t="shared" si="0"/>
        <v>5.7471264367816091E-3</v>
      </c>
      <c r="E14" s="117"/>
      <c r="F14" s="118"/>
      <c r="G14" s="162"/>
      <c r="H14" s="115"/>
      <c r="J14" s="23" t="s">
        <v>266</v>
      </c>
      <c r="K14" s="8">
        <v>16</v>
      </c>
      <c r="L14" s="9">
        <v>2.564102564102564E-2</v>
      </c>
    </row>
    <row r="15" spans="1:12" x14ac:dyDescent="0.35">
      <c r="A15" s="117"/>
      <c r="B15" s="23" t="s">
        <v>155</v>
      </c>
      <c r="C15" s="8">
        <v>90</v>
      </c>
      <c r="D15" s="9">
        <f t="shared" si="0"/>
        <v>0.51724137931034486</v>
      </c>
      <c r="E15" s="117"/>
      <c r="F15" s="118"/>
      <c r="G15" s="162"/>
      <c r="H15" s="115"/>
      <c r="J15" s="23" t="s">
        <v>285</v>
      </c>
      <c r="K15" s="8">
        <v>15</v>
      </c>
      <c r="L15" s="9">
        <v>2.403846153846154E-2</v>
      </c>
    </row>
    <row r="16" spans="1:12" x14ac:dyDescent="0.35">
      <c r="A16" s="117"/>
      <c r="B16" s="23" t="s">
        <v>156</v>
      </c>
      <c r="C16" s="8">
        <v>5</v>
      </c>
      <c r="D16" s="9">
        <f t="shared" si="0"/>
        <v>2.8735632183908046E-2</v>
      </c>
      <c r="E16" s="117"/>
      <c r="F16" s="118"/>
      <c r="G16" s="162"/>
      <c r="H16" s="115"/>
      <c r="J16" s="23" t="s">
        <v>258</v>
      </c>
      <c r="K16" s="8">
        <v>15</v>
      </c>
      <c r="L16" s="9">
        <v>2.403846153846154E-2</v>
      </c>
    </row>
    <row r="17" spans="1:15" x14ac:dyDescent="0.35">
      <c r="A17" s="117"/>
      <c r="B17" s="23" t="s">
        <v>34</v>
      </c>
      <c r="C17" s="8">
        <v>2</v>
      </c>
      <c r="D17" s="9">
        <f t="shared" si="0"/>
        <v>1.1494252873563218E-2</v>
      </c>
      <c r="E17" s="117"/>
      <c r="F17" s="118"/>
      <c r="G17" s="162"/>
      <c r="H17" s="115"/>
      <c r="J17" s="23" t="s">
        <v>284</v>
      </c>
      <c r="K17" s="8">
        <v>8</v>
      </c>
      <c r="L17" s="9">
        <v>1.282051282051282E-2</v>
      </c>
    </row>
    <row r="18" spans="1:15" x14ac:dyDescent="0.35">
      <c r="A18" s="117"/>
      <c r="B18" s="23" t="s">
        <v>158</v>
      </c>
      <c r="C18" s="8">
        <v>9</v>
      </c>
      <c r="D18" s="9">
        <f t="shared" si="0"/>
        <v>5.1724137931034482E-2</v>
      </c>
      <c r="E18" s="117"/>
      <c r="F18" s="118"/>
      <c r="G18" s="138"/>
      <c r="H18" s="115"/>
      <c r="J18" s="23" t="s">
        <v>86</v>
      </c>
      <c r="K18" s="8">
        <v>8</v>
      </c>
      <c r="L18" s="9">
        <v>1.282051282051282E-2</v>
      </c>
    </row>
    <row r="19" spans="1:15" x14ac:dyDescent="0.35">
      <c r="A19" s="125" t="s">
        <v>255</v>
      </c>
      <c r="B19" s="24" t="s">
        <v>160</v>
      </c>
      <c r="C19" s="25">
        <v>4</v>
      </c>
      <c r="D19" s="26">
        <f t="shared" ref="D19:D25" si="1">C19/$E$19</f>
        <v>3.9603960396039604E-2</v>
      </c>
      <c r="E19" s="125">
        <v>101</v>
      </c>
      <c r="F19" s="126">
        <v>0.16185897435897437</v>
      </c>
      <c r="G19" s="159">
        <v>137159.80688888888</v>
      </c>
      <c r="H19" s="127">
        <f>G19*F19</f>
        <v>22200.54566631054</v>
      </c>
      <c r="J19" s="23" t="s">
        <v>264</v>
      </c>
      <c r="K19" s="8">
        <v>6</v>
      </c>
      <c r="L19" s="9">
        <v>9.6153846153846159E-3</v>
      </c>
    </row>
    <row r="20" spans="1:15" x14ac:dyDescent="0.35">
      <c r="A20" s="125"/>
      <c r="B20" s="24" t="s">
        <v>63</v>
      </c>
      <c r="C20" s="25">
        <v>1</v>
      </c>
      <c r="D20" s="26">
        <f t="shared" si="1"/>
        <v>9.9009900990099011E-3</v>
      </c>
      <c r="E20" s="125"/>
      <c r="F20" s="126"/>
      <c r="G20" s="161"/>
      <c r="H20" s="127"/>
      <c r="J20" s="23" t="s">
        <v>268</v>
      </c>
      <c r="K20" s="8">
        <v>3</v>
      </c>
      <c r="L20" s="9">
        <v>4.807692307692308E-3</v>
      </c>
    </row>
    <row r="21" spans="1:15" x14ac:dyDescent="0.35">
      <c r="A21" s="125"/>
      <c r="B21" s="24" t="s">
        <v>163</v>
      </c>
      <c r="C21" s="25">
        <v>2</v>
      </c>
      <c r="D21" s="26">
        <f t="shared" si="1"/>
        <v>1.9801980198019802E-2</v>
      </c>
      <c r="E21" s="125"/>
      <c r="F21" s="126"/>
      <c r="G21" s="161"/>
      <c r="H21" s="127"/>
      <c r="J21" s="23" t="s">
        <v>22</v>
      </c>
      <c r="K21" s="8">
        <v>2</v>
      </c>
      <c r="L21" s="9">
        <v>3.205128205128205E-3</v>
      </c>
    </row>
    <row r="22" spans="1:15" x14ac:dyDescent="0.35">
      <c r="A22" s="125"/>
      <c r="B22" s="24" t="s">
        <v>65</v>
      </c>
      <c r="C22" s="25">
        <v>84</v>
      </c>
      <c r="D22" s="26">
        <f t="shared" si="1"/>
        <v>0.83168316831683164</v>
      </c>
      <c r="E22" s="125"/>
      <c r="F22" s="126"/>
      <c r="G22" s="161"/>
      <c r="H22" s="127"/>
    </row>
    <row r="23" spans="1:15" ht="88.15" customHeight="1" x14ac:dyDescent="0.35">
      <c r="A23" s="125"/>
      <c r="B23" s="24" t="s">
        <v>165</v>
      </c>
      <c r="C23" s="25">
        <v>1</v>
      </c>
      <c r="D23" s="26">
        <f t="shared" si="1"/>
        <v>9.9009900990099011E-3</v>
      </c>
      <c r="E23" s="125"/>
      <c r="F23" s="126"/>
      <c r="G23" s="161"/>
      <c r="H23" s="127"/>
      <c r="J23" s="119" t="s">
        <v>429</v>
      </c>
      <c r="K23" s="119"/>
      <c r="L23" s="119"/>
      <c r="M23" s="119"/>
      <c r="N23" s="119"/>
      <c r="O23" s="49"/>
    </row>
    <row r="24" spans="1:15" x14ac:dyDescent="0.35">
      <c r="A24" s="125"/>
      <c r="B24" s="24" t="s">
        <v>166</v>
      </c>
      <c r="C24" s="25">
        <v>1</v>
      </c>
      <c r="D24" s="26">
        <f t="shared" si="1"/>
        <v>9.9009900990099011E-3</v>
      </c>
      <c r="E24" s="125"/>
      <c r="F24" s="126"/>
      <c r="G24" s="161"/>
      <c r="H24" s="127"/>
      <c r="J24" s="6" t="s">
        <v>367</v>
      </c>
      <c r="K24" s="6" t="s">
        <v>250</v>
      </c>
      <c r="L24" s="6" t="s">
        <v>280</v>
      </c>
      <c r="M24" s="4" t="s">
        <v>278</v>
      </c>
      <c r="N24" s="4" t="s">
        <v>279</v>
      </c>
      <c r="O24" s="50"/>
    </row>
    <row r="25" spans="1:15" x14ac:dyDescent="0.35">
      <c r="A25" s="125"/>
      <c r="B25" s="24" t="s">
        <v>66</v>
      </c>
      <c r="C25" s="25">
        <v>8</v>
      </c>
      <c r="D25" s="26">
        <f t="shared" si="1"/>
        <v>7.9207920792079209E-2</v>
      </c>
      <c r="E25" s="125"/>
      <c r="F25" s="126"/>
      <c r="G25" s="160"/>
      <c r="H25" s="127"/>
      <c r="J25" s="23" t="s">
        <v>27</v>
      </c>
      <c r="K25" s="8">
        <v>118</v>
      </c>
      <c r="L25" s="9">
        <v>0.1891025641025641</v>
      </c>
      <c r="M25" s="10">
        <v>74738.668956521753</v>
      </c>
      <c r="N25" s="10">
        <f t="shared" ref="N25:N47" si="2">M25*L25</f>
        <v>14133.273937290973</v>
      </c>
      <c r="O25" s="51"/>
    </row>
    <row r="26" spans="1:15" x14ac:dyDescent="0.35">
      <c r="A26" s="117" t="s">
        <v>281</v>
      </c>
      <c r="B26" s="23" t="s">
        <v>169</v>
      </c>
      <c r="C26" s="8">
        <v>18</v>
      </c>
      <c r="D26" s="9">
        <f>C26/$E$26</f>
        <v>0.375</v>
      </c>
      <c r="E26" s="117">
        <v>48</v>
      </c>
      <c r="F26" s="118">
        <v>7.6923076923076927E-2</v>
      </c>
      <c r="G26" s="137">
        <v>175183.94723404257</v>
      </c>
      <c r="H26" s="115">
        <f>G26*F26</f>
        <v>13475.688248772507</v>
      </c>
      <c r="J26" s="23" t="s">
        <v>353</v>
      </c>
      <c r="K26" s="8">
        <v>79</v>
      </c>
      <c r="L26" s="9">
        <v>0.1266025641025641</v>
      </c>
      <c r="M26" s="10">
        <v>28685.158461538467</v>
      </c>
      <c r="N26" s="10">
        <f t="shared" si="2"/>
        <v>3631.6146129191329</v>
      </c>
      <c r="O26" s="51"/>
    </row>
    <row r="27" spans="1:15" x14ac:dyDescent="0.35">
      <c r="A27" s="117"/>
      <c r="B27" s="23" t="s">
        <v>170</v>
      </c>
      <c r="C27" s="8">
        <v>3</v>
      </c>
      <c r="D27" s="9">
        <f>C27/$E$26</f>
        <v>6.25E-2</v>
      </c>
      <c r="E27" s="117"/>
      <c r="F27" s="118"/>
      <c r="G27" s="162"/>
      <c r="H27" s="115"/>
      <c r="J27" s="23" t="s">
        <v>352</v>
      </c>
      <c r="K27" s="8">
        <v>56</v>
      </c>
      <c r="L27" s="9">
        <v>8.9743589743589744E-2</v>
      </c>
      <c r="M27" s="10">
        <v>40480.586170212759</v>
      </c>
      <c r="N27" s="10">
        <f t="shared" si="2"/>
        <v>3632.8731178396065</v>
      </c>
      <c r="O27" s="51"/>
    </row>
    <row r="28" spans="1:15" x14ac:dyDescent="0.35">
      <c r="A28" s="117"/>
      <c r="B28" s="23" t="s">
        <v>171</v>
      </c>
      <c r="C28" s="8">
        <v>27</v>
      </c>
      <c r="D28" s="9">
        <f>C28/$E$26</f>
        <v>0.5625</v>
      </c>
      <c r="E28" s="117"/>
      <c r="F28" s="118"/>
      <c r="G28" s="138"/>
      <c r="H28" s="115"/>
      <c r="J28" s="23" t="s">
        <v>304</v>
      </c>
      <c r="K28" s="8">
        <v>50</v>
      </c>
      <c r="L28" s="9">
        <v>8.0128205128205135E-2</v>
      </c>
      <c r="M28" s="10">
        <v>69576.643199999991</v>
      </c>
      <c r="N28" s="10">
        <f t="shared" si="2"/>
        <v>5575.0515384615383</v>
      </c>
      <c r="O28" s="51"/>
    </row>
    <row r="29" spans="1:15" x14ac:dyDescent="0.35">
      <c r="A29" s="125" t="s">
        <v>263</v>
      </c>
      <c r="B29" s="24" t="s">
        <v>98</v>
      </c>
      <c r="C29" s="25">
        <v>1</v>
      </c>
      <c r="D29" s="26">
        <f t="shared" ref="D29:D37" si="3">C29/$E$29</f>
        <v>2.3255813953488372E-2</v>
      </c>
      <c r="E29" s="125">
        <v>43</v>
      </c>
      <c r="F29" s="126">
        <v>6.8910256410256415E-2</v>
      </c>
      <c r="G29" s="159">
        <v>20484.956744186045</v>
      </c>
      <c r="H29" s="127">
        <f>G29*F29</f>
        <v>1411.6236217948717</v>
      </c>
      <c r="J29" s="23" t="s">
        <v>359</v>
      </c>
      <c r="K29" s="8">
        <v>50</v>
      </c>
      <c r="L29" s="9">
        <v>8.0128205128205135E-2</v>
      </c>
      <c r="M29" s="10">
        <v>71441.877500000002</v>
      </c>
      <c r="N29" s="10">
        <f t="shared" si="2"/>
        <v>5724.5094150641035</v>
      </c>
      <c r="O29" s="51"/>
    </row>
    <row r="30" spans="1:15" x14ac:dyDescent="0.35">
      <c r="A30" s="125"/>
      <c r="B30" s="24" t="s">
        <v>100</v>
      </c>
      <c r="C30" s="25">
        <v>2</v>
      </c>
      <c r="D30" s="26">
        <f t="shared" si="3"/>
        <v>4.6511627906976744E-2</v>
      </c>
      <c r="E30" s="125"/>
      <c r="F30" s="126"/>
      <c r="G30" s="161"/>
      <c r="H30" s="127"/>
      <c r="J30" s="23" t="s">
        <v>350</v>
      </c>
      <c r="K30" s="8">
        <v>45</v>
      </c>
      <c r="L30" s="9">
        <v>7.2115384615384609E-2</v>
      </c>
      <c r="M30" s="10">
        <v>258137.30499999999</v>
      </c>
      <c r="N30" s="10">
        <f t="shared" si="2"/>
        <v>18615.671033653845</v>
      </c>
      <c r="O30" s="51"/>
    </row>
    <row r="31" spans="1:15" x14ac:dyDescent="0.35">
      <c r="A31" s="125"/>
      <c r="B31" s="24" t="s">
        <v>174</v>
      </c>
      <c r="C31" s="25">
        <v>1</v>
      </c>
      <c r="D31" s="26">
        <f t="shared" si="3"/>
        <v>2.3255813953488372E-2</v>
      </c>
      <c r="E31" s="125"/>
      <c r="F31" s="126"/>
      <c r="G31" s="161"/>
      <c r="H31" s="127"/>
      <c r="J31" s="23" t="s">
        <v>302</v>
      </c>
      <c r="K31" s="8">
        <v>37</v>
      </c>
      <c r="L31" s="9">
        <v>5.9294871794871792E-2</v>
      </c>
      <c r="M31" s="10">
        <v>38030.668378378381</v>
      </c>
      <c r="N31" s="10">
        <f t="shared" si="2"/>
        <v>2255.0236057692309</v>
      </c>
      <c r="O31" s="51"/>
    </row>
    <row r="32" spans="1:15" x14ac:dyDescent="0.35">
      <c r="A32" s="125"/>
      <c r="B32" s="24" t="s">
        <v>175</v>
      </c>
      <c r="C32" s="25">
        <v>1</v>
      </c>
      <c r="D32" s="26">
        <f t="shared" si="3"/>
        <v>2.3255813953488372E-2</v>
      </c>
      <c r="E32" s="125"/>
      <c r="F32" s="126"/>
      <c r="G32" s="161"/>
      <c r="H32" s="127"/>
      <c r="J32" s="23" t="s">
        <v>354</v>
      </c>
      <c r="K32" s="8">
        <v>36</v>
      </c>
      <c r="L32" s="9">
        <v>5.7692307692307696E-2</v>
      </c>
      <c r="M32" s="10">
        <v>30323.005555555555</v>
      </c>
      <c r="N32" s="10">
        <f t="shared" si="2"/>
        <v>1749.4041666666667</v>
      </c>
      <c r="O32" s="51"/>
    </row>
    <row r="33" spans="1:15" x14ac:dyDescent="0.35">
      <c r="A33" s="125"/>
      <c r="B33" s="24" t="s">
        <v>101</v>
      </c>
      <c r="C33" s="25">
        <v>7</v>
      </c>
      <c r="D33" s="26">
        <f t="shared" si="3"/>
        <v>0.16279069767441862</v>
      </c>
      <c r="E33" s="125"/>
      <c r="F33" s="126"/>
      <c r="G33" s="161"/>
      <c r="H33" s="127"/>
      <c r="J33" s="23" t="s">
        <v>358</v>
      </c>
      <c r="K33" s="8">
        <v>22</v>
      </c>
      <c r="L33" s="9">
        <v>3.5256410256410256E-2</v>
      </c>
      <c r="M33" s="10">
        <v>21832.018571428573</v>
      </c>
      <c r="N33" s="10">
        <f t="shared" si="2"/>
        <v>769.71860347985353</v>
      </c>
      <c r="O33" s="51"/>
    </row>
    <row r="34" spans="1:15" x14ac:dyDescent="0.35">
      <c r="A34" s="125"/>
      <c r="B34" s="24" t="s">
        <v>176</v>
      </c>
      <c r="C34" s="25">
        <v>2</v>
      </c>
      <c r="D34" s="26">
        <f t="shared" si="3"/>
        <v>4.6511627906976744E-2</v>
      </c>
      <c r="E34" s="125"/>
      <c r="F34" s="126"/>
      <c r="G34" s="161"/>
      <c r="H34" s="127"/>
      <c r="J34" s="23" t="s">
        <v>379</v>
      </c>
      <c r="K34" s="8">
        <v>21</v>
      </c>
      <c r="L34" s="9">
        <v>3.3653846153846152E-2</v>
      </c>
      <c r="M34" s="10">
        <v>261163.07047619051</v>
      </c>
      <c r="N34" s="10">
        <f t="shared" si="2"/>
        <v>8789.1417948717954</v>
      </c>
      <c r="O34" s="51"/>
    </row>
    <row r="35" spans="1:15" x14ac:dyDescent="0.35">
      <c r="A35" s="125"/>
      <c r="B35" s="24" t="s">
        <v>104</v>
      </c>
      <c r="C35" s="25">
        <v>21</v>
      </c>
      <c r="D35" s="26">
        <f t="shared" si="3"/>
        <v>0.48837209302325579</v>
      </c>
      <c r="E35" s="125"/>
      <c r="F35" s="126"/>
      <c r="G35" s="161"/>
      <c r="H35" s="127"/>
      <c r="J35" s="23" t="s">
        <v>368</v>
      </c>
      <c r="K35" s="8">
        <v>21</v>
      </c>
      <c r="L35" s="9">
        <v>3.3653846153846152E-2</v>
      </c>
      <c r="M35" s="10">
        <v>15760.337142857144</v>
      </c>
      <c r="N35" s="10">
        <f t="shared" si="2"/>
        <v>530.39596153846162</v>
      </c>
      <c r="O35" s="51"/>
    </row>
    <row r="36" spans="1:15" x14ac:dyDescent="0.35">
      <c r="A36" s="125"/>
      <c r="B36" s="24" t="s">
        <v>105</v>
      </c>
      <c r="C36" s="25">
        <v>2</v>
      </c>
      <c r="D36" s="26">
        <f t="shared" si="3"/>
        <v>4.6511627906976744E-2</v>
      </c>
      <c r="E36" s="125"/>
      <c r="F36" s="126"/>
      <c r="G36" s="161"/>
      <c r="H36" s="127"/>
      <c r="J36" s="23" t="s">
        <v>266</v>
      </c>
      <c r="K36" s="8">
        <v>13</v>
      </c>
      <c r="L36" s="9">
        <v>2.0833333333333332E-2</v>
      </c>
      <c r="M36" s="10">
        <v>19205.896153846155</v>
      </c>
      <c r="N36" s="10">
        <f t="shared" si="2"/>
        <v>400.12283653846157</v>
      </c>
      <c r="O36" s="51"/>
    </row>
    <row r="37" spans="1:15" x14ac:dyDescent="0.35">
      <c r="A37" s="125"/>
      <c r="B37" s="24" t="s">
        <v>177</v>
      </c>
      <c r="C37" s="25">
        <v>6</v>
      </c>
      <c r="D37" s="26">
        <f t="shared" si="3"/>
        <v>0.13953488372093023</v>
      </c>
      <c r="E37" s="125"/>
      <c r="F37" s="126"/>
      <c r="G37" s="160"/>
      <c r="H37" s="127"/>
      <c r="J37" s="23" t="s">
        <v>357</v>
      </c>
      <c r="K37" s="8">
        <v>13</v>
      </c>
      <c r="L37" s="9">
        <v>2.0833333333333332E-2</v>
      </c>
      <c r="M37" s="10">
        <v>130893.70076923075</v>
      </c>
      <c r="N37" s="10">
        <f t="shared" si="2"/>
        <v>2726.952099358974</v>
      </c>
      <c r="O37" s="51"/>
    </row>
    <row r="38" spans="1:15" x14ac:dyDescent="0.35">
      <c r="A38" s="117" t="s">
        <v>259</v>
      </c>
      <c r="B38" s="23" t="s">
        <v>179</v>
      </c>
      <c r="C38" s="8">
        <v>2</v>
      </c>
      <c r="D38" s="9">
        <f>C38/$E$38</f>
        <v>4.7619047619047616E-2</v>
      </c>
      <c r="E38" s="117">
        <v>42</v>
      </c>
      <c r="F38" s="118">
        <v>6.7307692307692304E-2</v>
      </c>
      <c r="G38" s="137">
        <v>32528.493571428575</v>
      </c>
      <c r="H38" s="115">
        <f>G38*F38</f>
        <v>2189.4178365384619</v>
      </c>
      <c r="J38" s="23" t="s">
        <v>355</v>
      </c>
      <c r="K38" s="8">
        <v>12</v>
      </c>
      <c r="L38" s="9">
        <v>1.9230769230769232E-2</v>
      </c>
      <c r="M38" s="10">
        <v>830505.27777777775</v>
      </c>
      <c r="N38" s="10">
        <f t="shared" si="2"/>
        <v>15971.255341880342</v>
      </c>
      <c r="O38" s="51"/>
    </row>
    <row r="39" spans="1:15" x14ac:dyDescent="0.35">
      <c r="A39" s="117"/>
      <c r="B39" s="23" t="s">
        <v>81</v>
      </c>
      <c r="C39" s="8">
        <v>40</v>
      </c>
      <c r="D39" s="9">
        <f>C39/$E$38</f>
        <v>0.95238095238095233</v>
      </c>
      <c r="E39" s="117"/>
      <c r="F39" s="118"/>
      <c r="G39" s="138"/>
      <c r="H39" s="115"/>
      <c r="J39" s="23" t="s">
        <v>360</v>
      </c>
      <c r="K39" s="8">
        <v>11</v>
      </c>
      <c r="L39" s="9">
        <v>1.7628205128205128E-2</v>
      </c>
      <c r="M39" s="10">
        <v>46769.340909090912</v>
      </c>
      <c r="N39" s="10">
        <f t="shared" si="2"/>
        <v>824.45953525641028</v>
      </c>
      <c r="O39" s="51"/>
    </row>
    <row r="40" spans="1:15" x14ac:dyDescent="0.35">
      <c r="A40" s="125" t="s">
        <v>282</v>
      </c>
      <c r="B40" s="24" t="s">
        <v>183</v>
      </c>
      <c r="C40" s="25">
        <v>2</v>
      </c>
      <c r="D40" s="26">
        <f>C40/$E$40</f>
        <v>5.7142857142857141E-2</v>
      </c>
      <c r="E40" s="125">
        <v>35</v>
      </c>
      <c r="F40" s="126">
        <v>5.6089743589743592E-2</v>
      </c>
      <c r="G40" s="159">
        <v>25495.824285714287</v>
      </c>
      <c r="H40" s="127">
        <f>G40*F40</f>
        <v>1430.0542467948719</v>
      </c>
      <c r="J40" s="23" t="s">
        <v>370</v>
      </c>
      <c r="K40" s="8">
        <v>10</v>
      </c>
      <c r="L40" s="9">
        <v>1.6025641025641024E-2</v>
      </c>
      <c r="M40" s="10">
        <v>1018010.51625</v>
      </c>
      <c r="N40" s="10">
        <f t="shared" si="2"/>
        <v>16314.271093749998</v>
      </c>
      <c r="O40" s="51"/>
    </row>
    <row r="41" spans="1:15" x14ac:dyDescent="0.35">
      <c r="A41" s="125"/>
      <c r="B41" s="24" t="s">
        <v>184</v>
      </c>
      <c r="C41" s="25">
        <v>1</v>
      </c>
      <c r="D41" s="26">
        <f>C41/$E$40</f>
        <v>2.8571428571428571E-2</v>
      </c>
      <c r="E41" s="125"/>
      <c r="F41" s="126"/>
      <c r="G41" s="161"/>
      <c r="H41" s="127"/>
      <c r="J41" s="23" t="s">
        <v>22</v>
      </c>
      <c r="K41" s="8">
        <v>9</v>
      </c>
      <c r="L41" s="9">
        <v>1.4423076923076924E-2</v>
      </c>
      <c r="M41" s="10">
        <v>6296.8244444444463</v>
      </c>
      <c r="N41" s="10">
        <f t="shared" si="2"/>
        <v>90.81958333333337</v>
      </c>
      <c r="O41" s="51"/>
    </row>
    <row r="42" spans="1:15" x14ac:dyDescent="0.35">
      <c r="A42" s="125"/>
      <c r="B42" s="24" t="s">
        <v>185</v>
      </c>
      <c r="C42" s="25">
        <v>28</v>
      </c>
      <c r="D42" s="26">
        <f>C42/$E$40</f>
        <v>0.8</v>
      </c>
      <c r="E42" s="125"/>
      <c r="F42" s="126"/>
      <c r="G42" s="161"/>
      <c r="H42" s="127"/>
      <c r="J42" s="23" t="s">
        <v>356</v>
      </c>
      <c r="K42" s="8">
        <v>8</v>
      </c>
      <c r="L42" s="9">
        <v>1.282051282051282E-2</v>
      </c>
      <c r="M42" s="10">
        <v>-3053.7574999999997</v>
      </c>
      <c r="N42" s="10">
        <f t="shared" si="2"/>
        <v>-39.150737179487173</v>
      </c>
      <c r="O42" s="51"/>
    </row>
    <row r="43" spans="1:15" x14ac:dyDescent="0.35">
      <c r="A43" s="125"/>
      <c r="B43" s="24" t="s">
        <v>186</v>
      </c>
      <c r="C43" s="25">
        <v>1</v>
      </c>
      <c r="D43" s="26">
        <f>C43/$E$40</f>
        <v>2.8571428571428571E-2</v>
      </c>
      <c r="E43" s="125"/>
      <c r="F43" s="126"/>
      <c r="G43" s="161"/>
      <c r="H43" s="127"/>
      <c r="J43" s="23" t="s">
        <v>253</v>
      </c>
      <c r="K43" s="8">
        <v>3</v>
      </c>
      <c r="L43" s="9">
        <v>4.807692307692308E-3</v>
      </c>
      <c r="M43" s="10">
        <v>16856.32</v>
      </c>
      <c r="N43" s="10">
        <f t="shared" si="2"/>
        <v>81.040000000000006</v>
      </c>
      <c r="O43" s="51"/>
    </row>
    <row r="44" spans="1:15" x14ac:dyDescent="0.35">
      <c r="A44" s="125"/>
      <c r="B44" s="24" t="s">
        <v>187</v>
      </c>
      <c r="C44" s="25">
        <v>3</v>
      </c>
      <c r="D44" s="26">
        <f>C44/$E$40</f>
        <v>8.5714285714285715E-2</v>
      </c>
      <c r="E44" s="125"/>
      <c r="F44" s="126"/>
      <c r="G44" s="160"/>
      <c r="H44" s="127"/>
      <c r="J44" s="23" t="s">
        <v>269</v>
      </c>
      <c r="K44" s="8">
        <v>3</v>
      </c>
      <c r="L44" s="9">
        <v>4.807692307692308E-3</v>
      </c>
      <c r="M44" s="10">
        <v>24911.760000000002</v>
      </c>
      <c r="N44" s="10">
        <f t="shared" si="2"/>
        <v>119.76807692307693</v>
      </c>
      <c r="O44" s="51"/>
    </row>
    <row r="45" spans="1:15" x14ac:dyDescent="0.35">
      <c r="A45" s="117" t="s">
        <v>252</v>
      </c>
      <c r="B45" s="23" t="s">
        <v>36</v>
      </c>
      <c r="C45" s="8">
        <v>2</v>
      </c>
      <c r="D45" s="9">
        <f>C45/$E$45</f>
        <v>6.4516129032258063E-2</v>
      </c>
      <c r="E45" s="117">
        <v>31</v>
      </c>
      <c r="F45" s="118">
        <v>4.9679487179487176E-2</v>
      </c>
      <c r="G45" s="137">
        <v>51497.873333333329</v>
      </c>
      <c r="H45" s="115">
        <f>G45*F45</f>
        <v>2558.3879380341878</v>
      </c>
      <c r="J45" s="23" t="s">
        <v>380</v>
      </c>
      <c r="K45" s="8">
        <v>3</v>
      </c>
      <c r="L45" s="9">
        <v>4.807692307692308E-3</v>
      </c>
      <c r="M45" s="10">
        <v>9306.8333333333339</v>
      </c>
      <c r="N45" s="10">
        <f t="shared" si="2"/>
        <v>44.744391025641029</v>
      </c>
      <c r="O45" s="51"/>
    </row>
    <row r="46" spans="1:15" x14ac:dyDescent="0.35">
      <c r="A46" s="117"/>
      <c r="B46" s="23" t="s">
        <v>37</v>
      </c>
      <c r="C46" s="8">
        <v>29</v>
      </c>
      <c r="D46" s="9">
        <f>C46/$E$45</f>
        <v>0.93548387096774188</v>
      </c>
      <c r="E46" s="117"/>
      <c r="F46" s="118"/>
      <c r="G46" s="138"/>
      <c r="H46" s="115"/>
      <c r="J46" s="23" t="s">
        <v>371</v>
      </c>
      <c r="K46" s="8">
        <v>3</v>
      </c>
      <c r="L46" s="9">
        <v>4.807692307692308E-3</v>
      </c>
      <c r="M46" s="10">
        <v>3790.42</v>
      </c>
      <c r="N46" s="10">
        <f t="shared" si="2"/>
        <v>18.223173076923079</v>
      </c>
      <c r="O46" s="51"/>
    </row>
    <row r="47" spans="1:15" x14ac:dyDescent="0.35">
      <c r="A47" s="125" t="s">
        <v>257</v>
      </c>
      <c r="B47" s="24" t="s">
        <v>74</v>
      </c>
      <c r="C47" s="25">
        <v>7</v>
      </c>
      <c r="D47" s="26">
        <f>C47/$E$47</f>
        <v>0.22580645161290322</v>
      </c>
      <c r="E47" s="125">
        <v>31</v>
      </c>
      <c r="F47" s="126">
        <v>4.9679487179487176E-2</v>
      </c>
      <c r="G47" s="159">
        <v>68684.037419354849</v>
      </c>
      <c r="H47" s="127">
        <f>G47*F47</f>
        <v>3412.1877564102565</v>
      </c>
      <c r="J47" s="23" t="s">
        <v>351</v>
      </c>
      <c r="K47" s="8">
        <v>1</v>
      </c>
      <c r="L47" s="9">
        <v>1.6025641025641025E-3</v>
      </c>
      <c r="M47" s="10">
        <v>2500</v>
      </c>
      <c r="N47" s="10">
        <f t="shared" si="2"/>
        <v>4.0064102564102564</v>
      </c>
      <c r="O47" s="51"/>
    </row>
    <row r="48" spans="1:15" x14ac:dyDescent="0.35">
      <c r="A48" s="125"/>
      <c r="B48" s="24" t="s">
        <v>76</v>
      </c>
      <c r="C48" s="25">
        <v>24</v>
      </c>
      <c r="D48" s="26">
        <f>C48/$E$47</f>
        <v>0.77419354838709675</v>
      </c>
      <c r="E48" s="125"/>
      <c r="F48" s="126"/>
      <c r="G48" s="160"/>
      <c r="H48" s="127"/>
    </row>
    <row r="49" spans="1:8" x14ac:dyDescent="0.35">
      <c r="A49" s="8" t="s">
        <v>283</v>
      </c>
      <c r="B49" s="23" t="s">
        <v>192</v>
      </c>
      <c r="C49" s="8">
        <v>28</v>
      </c>
      <c r="D49" s="9">
        <f>C49/$E$49</f>
        <v>1</v>
      </c>
      <c r="E49" s="8">
        <v>28</v>
      </c>
      <c r="F49" s="9">
        <v>4.4871794871794872E-2</v>
      </c>
      <c r="G49" s="10">
        <v>16657.079230769228</v>
      </c>
      <c r="H49" s="10">
        <f>G49*F49</f>
        <v>747.43304240631153</v>
      </c>
    </row>
    <row r="50" spans="1:8" x14ac:dyDescent="0.35">
      <c r="A50" s="125" t="s">
        <v>261</v>
      </c>
      <c r="B50" s="24" t="s">
        <v>84</v>
      </c>
      <c r="C50" s="25">
        <v>3</v>
      </c>
      <c r="D50" s="26">
        <f t="shared" ref="D50:D55" si="4">C50/$E$50</f>
        <v>0.16666666666666666</v>
      </c>
      <c r="E50" s="125">
        <v>18</v>
      </c>
      <c r="F50" s="126">
        <v>2.8846153846153848E-2</v>
      </c>
      <c r="G50" s="159">
        <v>55171.874444444453</v>
      </c>
      <c r="H50" s="127">
        <f>G50*F50</f>
        <v>1591.4963782051286</v>
      </c>
    </row>
    <row r="51" spans="1:8" x14ac:dyDescent="0.35">
      <c r="A51" s="125"/>
      <c r="B51" s="24" t="s">
        <v>219</v>
      </c>
      <c r="C51" s="25">
        <v>1</v>
      </c>
      <c r="D51" s="26">
        <f t="shared" si="4"/>
        <v>5.5555555555555552E-2</v>
      </c>
      <c r="E51" s="125"/>
      <c r="F51" s="126"/>
      <c r="G51" s="161"/>
      <c r="H51" s="127"/>
    </row>
    <row r="52" spans="1:8" x14ac:dyDescent="0.35">
      <c r="A52" s="125"/>
      <c r="B52" s="24" t="s">
        <v>220</v>
      </c>
      <c r="C52" s="25">
        <v>1</v>
      </c>
      <c r="D52" s="26">
        <f t="shared" si="4"/>
        <v>5.5555555555555552E-2</v>
      </c>
      <c r="E52" s="125"/>
      <c r="F52" s="126"/>
      <c r="G52" s="161"/>
      <c r="H52" s="127"/>
    </row>
    <row r="53" spans="1:8" x14ac:dyDescent="0.35">
      <c r="A53" s="125"/>
      <c r="B53" s="24" t="s">
        <v>221</v>
      </c>
      <c r="C53" s="25">
        <v>4</v>
      </c>
      <c r="D53" s="26">
        <f t="shared" si="4"/>
        <v>0.22222222222222221</v>
      </c>
      <c r="E53" s="125"/>
      <c r="F53" s="126"/>
      <c r="G53" s="161"/>
      <c r="H53" s="127"/>
    </row>
    <row r="54" spans="1:8" x14ac:dyDescent="0.35">
      <c r="A54" s="125"/>
      <c r="B54" s="24" t="s">
        <v>88</v>
      </c>
      <c r="C54" s="25">
        <v>7</v>
      </c>
      <c r="D54" s="26">
        <f t="shared" si="4"/>
        <v>0.3888888888888889</v>
      </c>
      <c r="E54" s="125"/>
      <c r="F54" s="126"/>
      <c r="G54" s="161"/>
      <c r="H54" s="127"/>
    </row>
    <row r="55" spans="1:8" x14ac:dyDescent="0.35">
      <c r="A55" s="125"/>
      <c r="B55" s="24" t="s">
        <v>707</v>
      </c>
      <c r="C55" s="25">
        <v>2</v>
      </c>
      <c r="D55" s="26">
        <f t="shared" si="4"/>
        <v>0.1111111111111111</v>
      </c>
      <c r="E55" s="125"/>
      <c r="F55" s="126"/>
      <c r="G55" s="160"/>
      <c r="H55" s="127"/>
    </row>
    <row r="56" spans="1:8" x14ac:dyDescent="0.35">
      <c r="A56" s="117" t="s">
        <v>266</v>
      </c>
      <c r="B56" s="23" t="s">
        <v>194</v>
      </c>
      <c r="C56" s="8">
        <v>1</v>
      </c>
      <c r="D56" s="9">
        <f t="shared" ref="D56:D62" si="5">C56/$E$56</f>
        <v>6.25E-2</v>
      </c>
      <c r="E56" s="117">
        <v>16</v>
      </c>
      <c r="F56" s="118">
        <v>2.564102564102564E-2</v>
      </c>
      <c r="G56" s="137">
        <v>59033.605624999997</v>
      </c>
      <c r="H56" s="115">
        <f>G56*F56</f>
        <v>1513.6821955128203</v>
      </c>
    </row>
    <row r="57" spans="1:8" x14ac:dyDescent="0.35">
      <c r="A57" s="117"/>
      <c r="B57" s="23" t="s">
        <v>115</v>
      </c>
      <c r="C57" s="8">
        <v>3</v>
      </c>
      <c r="D57" s="9">
        <f t="shared" si="5"/>
        <v>0.1875</v>
      </c>
      <c r="E57" s="117"/>
      <c r="F57" s="118"/>
      <c r="G57" s="162"/>
      <c r="H57" s="115"/>
    </row>
    <row r="58" spans="1:8" x14ac:dyDescent="0.35">
      <c r="A58" s="117"/>
      <c r="B58" s="23" t="s">
        <v>117</v>
      </c>
      <c r="C58" s="8">
        <v>2</v>
      </c>
      <c r="D58" s="9">
        <f t="shared" si="5"/>
        <v>0.125</v>
      </c>
      <c r="E58" s="117"/>
      <c r="F58" s="118"/>
      <c r="G58" s="162"/>
      <c r="H58" s="115"/>
    </row>
    <row r="59" spans="1:8" x14ac:dyDescent="0.35">
      <c r="A59" s="117"/>
      <c r="B59" s="23" t="s">
        <v>195</v>
      </c>
      <c r="C59" s="8">
        <v>2</v>
      </c>
      <c r="D59" s="9">
        <f t="shared" si="5"/>
        <v>0.125</v>
      </c>
      <c r="E59" s="117"/>
      <c r="F59" s="118"/>
      <c r="G59" s="162"/>
      <c r="H59" s="115"/>
    </row>
    <row r="60" spans="1:8" x14ac:dyDescent="0.35">
      <c r="A60" s="117"/>
      <c r="B60" s="23" t="s">
        <v>196</v>
      </c>
      <c r="C60" s="8">
        <v>5</v>
      </c>
      <c r="D60" s="9">
        <f t="shared" si="5"/>
        <v>0.3125</v>
      </c>
      <c r="E60" s="117"/>
      <c r="F60" s="118"/>
      <c r="G60" s="162"/>
      <c r="H60" s="115"/>
    </row>
    <row r="61" spans="1:8" x14ac:dyDescent="0.35">
      <c r="A61" s="117"/>
      <c r="B61" s="23" t="s">
        <v>197</v>
      </c>
      <c r="C61" s="8">
        <v>1</v>
      </c>
      <c r="D61" s="9">
        <f t="shared" si="5"/>
        <v>6.25E-2</v>
      </c>
      <c r="E61" s="117"/>
      <c r="F61" s="118"/>
      <c r="G61" s="162"/>
      <c r="H61" s="115"/>
    </row>
    <row r="62" spans="1:8" x14ac:dyDescent="0.35">
      <c r="A62" s="117"/>
      <c r="B62" s="23" t="s">
        <v>201</v>
      </c>
      <c r="C62" s="8">
        <v>2</v>
      </c>
      <c r="D62" s="9">
        <f t="shared" si="5"/>
        <v>0.125</v>
      </c>
      <c r="E62" s="117"/>
      <c r="F62" s="118"/>
      <c r="G62" s="138"/>
      <c r="H62" s="115"/>
    </row>
    <row r="63" spans="1:8" x14ac:dyDescent="0.35">
      <c r="A63" s="125" t="s">
        <v>285</v>
      </c>
      <c r="B63" s="24" t="s">
        <v>211</v>
      </c>
      <c r="C63" s="25">
        <v>1</v>
      </c>
      <c r="D63" s="26">
        <f t="shared" ref="D63:D70" si="6">C63/$E$63</f>
        <v>6.6666666666666666E-2</v>
      </c>
      <c r="E63" s="125">
        <v>15</v>
      </c>
      <c r="F63" s="126">
        <v>2.403846153846154E-2</v>
      </c>
      <c r="G63" s="159">
        <v>428955.29692307697</v>
      </c>
      <c r="H63" s="127">
        <f>G63*F63</f>
        <v>10311.425406804736</v>
      </c>
    </row>
    <row r="64" spans="1:8" x14ac:dyDescent="0.35">
      <c r="A64" s="125"/>
      <c r="B64" s="24" t="s">
        <v>213</v>
      </c>
      <c r="C64" s="25">
        <v>2</v>
      </c>
      <c r="D64" s="26">
        <f t="shared" si="6"/>
        <v>0.13333333333333333</v>
      </c>
      <c r="E64" s="125"/>
      <c r="F64" s="126"/>
      <c r="G64" s="161"/>
      <c r="H64" s="127"/>
    </row>
    <row r="65" spans="1:8" x14ac:dyDescent="0.35">
      <c r="A65" s="125"/>
      <c r="B65" s="24" t="s">
        <v>214</v>
      </c>
      <c r="C65" s="25">
        <v>1</v>
      </c>
      <c r="D65" s="26">
        <f t="shared" si="6"/>
        <v>6.6666666666666666E-2</v>
      </c>
      <c r="E65" s="125"/>
      <c r="F65" s="126"/>
      <c r="G65" s="161"/>
      <c r="H65" s="127"/>
    </row>
    <row r="66" spans="1:8" x14ac:dyDescent="0.35">
      <c r="A66" s="125"/>
      <c r="B66" s="24" t="s">
        <v>50</v>
      </c>
      <c r="C66" s="25">
        <v>7</v>
      </c>
      <c r="D66" s="26">
        <f t="shared" si="6"/>
        <v>0.46666666666666667</v>
      </c>
      <c r="E66" s="125"/>
      <c r="F66" s="126"/>
      <c r="G66" s="161"/>
      <c r="H66" s="127"/>
    </row>
    <row r="67" spans="1:8" x14ac:dyDescent="0.35">
      <c r="A67" s="125"/>
      <c r="B67" s="24" t="s">
        <v>215</v>
      </c>
      <c r="C67" s="25">
        <v>1</v>
      </c>
      <c r="D67" s="26">
        <f t="shared" si="6"/>
        <v>6.6666666666666666E-2</v>
      </c>
      <c r="E67" s="125"/>
      <c r="F67" s="126"/>
      <c r="G67" s="161"/>
      <c r="H67" s="127"/>
    </row>
    <row r="68" spans="1:8" x14ac:dyDescent="0.35">
      <c r="A68" s="125"/>
      <c r="B68" s="24" t="s">
        <v>216</v>
      </c>
      <c r="C68" s="25">
        <v>1</v>
      </c>
      <c r="D68" s="26">
        <f t="shared" si="6"/>
        <v>6.6666666666666666E-2</v>
      </c>
      <c r="E68" s="125"/>
      <c r="F68" s="126"/>
      <c r="G68" s="161"/>
      <c r="H68" s="127"/>
    </row>
    <row r="69" spans="1:8" x14ac:dyDescent="0.35">
      <c r="A69" s="125"/>
      <c r="B69" s="24" t="s">
        <v>217</v>
      </c>
      <c r="C69" s="25">
        <v>1</v>
      </c>
      <c r="D69" s="26">
        <f t="shared" si="6"/>
        <v>6.6666666666666666E-2</v>
      </c>
      <c r="E69" s="125"/>
      <c r="F69" s="126"/>
      <c r="G69" s="161"/>
      <c r="H69" s="127"/>
    </row>
    <row r="70" spans="1:8" x14ac:dyDescent="0.35">
      <c r="A70" s="125"/>
      <c r="B70" s="24" t="s">
        <v>54</v>
      </c>
      <c r="C70" s="25">
        <v>1</v>
      </c>
      <c r="D70" s="26">
        <f t="shared" si="6"/>
        <v>6.6666666666666666E-2</v>
      </c>
      <c r="E70" s="125"/>
      <c r="F70" s="126"/>
      <c r="G70" s="160"/>
      <c r="H70" s="127"/>
    </row>
    <row r="71" spans="1:8" x14ac:dyDescent="0.35">
      <c r="A71" s="117" t="s">
        <v>258</v>
      </c>
      <c r="B71" s="23" t="s">
        <v>78</v>
      </c>
      <c r="C71" s="8">
        <v>13</v>
      </c>
      <c r="D71" s="9">
        <f>C71/$E$71</f>
        <v>0.8666666666666667</v>
      </c>
      <c r="E71" s="117">
        <v>15</v>
      </c>
      <c r="F71" s="118">
        <v>2.403846153846154E-2</v>
      </c>
      <c r="G71" s="137">
        <v>256152.70461538463</v>
      </c>
      <c r="H71" s="115">
        <f>G71*F71</f>
        <v>6157.5169378698229</v>
      </c>
    </row>
    <row r="72" spans="1:8" x14ac:dyDescent="0.35">
      <c r="A72" s="117"/>
      <c r="B72" s="23" t="s">
        <v>206</v>
      </c>
      <c r="C72" s="8">
        <v>2</v>
      </c>
      <c r="D72" s="9">
        <f>C72/$E$71</f>
        <v>0.13333333333333333</v>
      </c>
      <c r="E72" s="117"/>
      <c r="F72" s="118"/>
      <c r="G72" s="138"/>
      <c r="H72" s="115"/>
    </row>
    <row r="73" spans="1:8" x14ac:dyDescent="0.35">
      <c r="A73" s="125" t="s">
        <v>284</v>
      </c>
      <c r="B73" s="24" t="s">
        <v>208</v>
      </c>
      <c r="C73" s="25">
        <v>7</v>
      </c>
      <c r="D73" s="26">
        <f>C73/$E$73</f>
        <v>0.875</v>
      </c>
      <c r="E73" s="125">
        <v>8</v>
      </c>
      <c r="F73" s="126">
        <v>1.282051282051282E-2</v>
      </c>
      <c r="G73" s="159">
        <v>17283.875</v>
      </c>
      <c r="H73" s="127">
        <f>G73*F73</f>
        <v>221.58814102564102</v>
      </c>
    </row>
    <row r="74" spans="1:8" x14ac:dyDescent="0.35">
      <c r="A74" s="125"/>
      <c r="B74" s="24" t="s">
        <v>209</v>
      </c>
      <c r="C74" s="25">
        <v>1</v>
      </c>
      <c r="D74" s="26">
        <f>C74/$E$73</f>
        <v>0.125</v>
      </c>
      <c r="E74" s="125"/>
      <c r="F74" s="126"/>
      <c r="G74" s="160"/>
      <c r="H74" s="127"/>
    </row>
    <row r="75" spans="1:8" x14ac:dyDescent="0.35">
      <c r="A75" s="117" t="s">
        <v>86</v>
      </c>
      <c r="B75" s="23" t="s">
        <v>203</v>
      </c>
      <c r="C75" s="8">
        <v>7</v>
      </c>
      <c r="D75" s="9">
        <f>C75/$E$75</f>
        <v>0.875</v>
      </c>
      <c r="E75" s="117">
        <v>8</v>
      </c>
      <c r="F75" s="118">
        <v>1.282051282051282E-2</v>
      </c>
      <c r="G75" s="137">
        <v>10811.696250000001</v>
      </c>
      <c r="H75" s="115">
        <f>G75*F75</f>
        <v>138.61149038461539</v>
      </c>
    </row>
    <row r="76" spans="1:8" x14ac:dyDescent="0.35">
      <c r="A76" s="117"/>
      <c r="B76" s="23" t="s">
        <v>204</v>
      </c>
      <c r="C76" s="8">
        <v>1</v>
      </c>
      <c r="D76" s="9">
        <f>C76/$E$75</f>
        <v>0.125</v>
      </c>
      <c r="E76" s="117"/>
      <c r="F76" s="118"/>
      <c r="G76" s="138"/>
      <c r="H76" s="115"/>
    </row>
    <row r="77" spans="1:8" x14ac:dyDescent="0.35">
      <c r="A77" s="125" t="s">
        <v>264</v>
      </c>
      <c r="B77" s="24" t="s">
        <v>226</v>
      </c>
      <c r="C77" s="25">
        <v>1</v>
      </c>
      <c r="D77" s="26">
        <f>C77/$E$77</f>
        <v>0.16666666666666666</v>
      </c>
      <c r="E77" s="125">
        <v>6</v>
      </c>
      <c r="F77" s="126">
        <v>9.6153846153846159E-3</v>
      </c>
      <c r="G77" s="159">
        <v>9710.5516666666663</v>
      </c>
      <c r="H77" s="127">
        <f>G77*F77</f>
        <v>93.3706891025641</v>
      </c>
    </row>
    <row r="78" spans="1:8" x14ac:dyDescent="0.35">
      <c r="A78" s="125"/>
      <c r="B78" s="24" t="s">
        <v>112</v>
      </c>
      <c r="C78" s="25">
        <v>4</v>
      </c>
      <c r="D78" s="26">
        <f>C78/$E$77</f>
        <v>0.66666666666666663</v>
      </c>
      <c r="E78" s="125"/>
      <c r="F78" s="126"/>
      <c r="G78" s="161"/>
      <c r="H78" s="127"/>
    </row>
    <row r="79" spans="1:8" x14ac:dyDescent="0.35">
      <c r="A79" s="125"/>
      <c r="B79" s="24" t="s">
        <v>113</v>
      </c>
      <c r="C79" s="25">
        <v>1</v>
      </c>
      <c r="D79" s="26">
        <f>C79/$E$77</f>
        <v>0.16666666666666666</v>
      </c>
      <c r="E79" s="125"/>
      <c r="F79" s="126"/>
      <c r="G79" s="160"/>
      <c r="H79" s="127"/>
    </row>
    <row r="80" spans="1:8" x14ac:dyDescent="0.35">
      <c r="A80" s="117" t="s">
        <v>268</v>
      </c>
      <c r="B80" s="23" t="s">
        <v>229</v>
      </c>
      <c r="C80" s="8">
        <v>1</v>
      </c>
      <c r="D80" s="9">
        <f>C80/$E$80</f>
        <v>0.33333333333333331</v>
      </c>
      <c r="E80" s="117">
        <v>3</v>
      </c>
      <c r="F80" s="118">
        <v>4.807692307692308E-3</v>
      </c>
      <c r="G80" s="137">
        <v>3790.42</v>
      </c>
      <c r="H80" s="115">
        <f>G80*F80</f>
        <v>18.223173076923079</v>
      </c>
    </row>
    <row r="81" spans="1:8" x14ac:dyDescent="0.35">
      <c r="A81" s="117"/>
      <c r="B81" s="23" t="s">
        <v>230</v>
      </c>
      <c r="C81" s="8">
        <v>2</v>
      </c>
      <c r="D81" s="9">
        <f>C81/$E$80</f>
        <v>0.66666666666666663</v>
      </c>
      <c r="E81" s="117"/>
      <c r="F81" s="118"/>
      <c r="G81" s="138"/>
      <c r="H81" s="115"/>
    </row>
    <row r="82" spans="1:8" x14ac:dyDescent="0.35">
      <c r="A82" s="125" t="s">
        <v>22</v>
      </c>
      <c r="B82" s="24" t="s">
        <v>234</v>
      </c>
      <c r="C82" s="25">
        <v>1</v>
      </c>
      <c r="D82" s="26">
        <f>C82/$E$82</f>
        <v>0.5</v>
      </c>
      <c r="E82" s="125">
        <v>2</v>
      </c>
      <c r="F82" s="126">
        <v>3.205128205128205E-3</v>
      </c>
      <c r="G82" s="159">
        <v>3420.0250000000001</v>
      </c>
      <c r="H82" s="127">
        <f>G82*F82</f>
        <v>10.96161858974359</v>
      </c>
    </row>
    <row r="83" spans="1:8" x14ac:dyDescent="0.35">
      <c r="A83" s="125"/>
      <c r="B83" s="24" t="s">
        <v>235</v>
      </c>
      <c r="C83" s="25">
        <v>1</v>
      </c>
      <c r="D83" s="26">
        <f>C83/$E$82</f>
        <v>0.5</v>
      </c>
      <c r="E83" s="125"/>
      <c r="F83" s="126"/>
      <c r="G83" s="160"/>
      <c r="H83" s="127"/>
    </row>
  </sheetData>
  <mergeCells count="88">
    <mergeCell ref="J23:N23"/>
    <mergeCell ref="A2:H2"/>
    <mergeCell ref="J2:L2"/>
    <mergeCell ref="A4:A18"/>
    <mergeCell ref="E4:E18"/>
    <mergeCell ref="F4:F18"/>
    <mergeCell ref="G4:G18"/>
    <mergeCell ref="H4:H18"/>
    <mergeCell ref="A19:A25"/>
    <mergeCell ref="E19:E25"/>
    <mergeCell ref="F19:F25"/>
    <mergeCell ref="G19:G25"/>
    <mergeCell ref="H19:H25"/>
    <mergeCell ref="A29:A37"/>
    <mergeCell ref="E29:E37"/>
    <mergeCell ref="F29:F37"/>
    <mergeCell ref="G29:G37"/>
    <mergeCell ref="H29:H37"/>
    <mergeCell ref="A26:A28"/>
    <mergeCell ref="E26:E28"/>
    <mergeCell ref="F26:F28"/>
    <mergeCell ref="G26:G28"/>
    <mergeCell ref="H26:H28"/>
    <mergeCell ref="A40:A44"/>
    <mergeCell ref="E40:E44"/>
    <mergeCell ref="F40:F44"/>
    <mergeCell ref="G40:G44"/>
    <mergeCell ref="H40:H44"/>
    <mergeCell ref="A38:A39"/>
    <mergeCell ref="E38:E39"/>
    <mergeCell ref="F38:F39"/>
    <mergeCell ref="G38:G39"/>
    <mergeCell ref="H38:H39"/>
    <mergeCell ref="A47:A48"/>
    <mergeCell ref="E47:E48"/>
    <mergeCell ref="F47:F48"/>
    <mergeCell ref="G47:G48"/>
    <mergeCell ref="H47:H48"/>
    <mergeCell ref="A45:A46"/>
    <mergeCell ref="E45:E46"/>
    <mergeCell ref="F45:F46"/>
    <mergeCell ref="G45:G46"/>
    <mergeCell ref="H45:H46"/>
    <mergeCell ref="A56:A62"/>
    <mergeCell ref="E56:E62"/>
    <mergeCell ref="F56:F62"/>
    <mergeCell ref="G56:G62"/>
    <mergeCell ref="H56:H62"/>
    <mergeCell ref="A50:A55"/>
    <mergeCell ref="E50:E55"/>
    <mergeCell ref="F50:F55"/>
    <mergeCell ref="G50:G55"/>
    <mergeCell ref="H50:H55"/>
    <mergeCell ref="A71:A72"/>
    <mergeCell ref="E71:E72"/>
    <mergeCell ref="F71:F72"/>
    <mergeCell ref="G71:G72"/>
    <mergeCell ref="H71:H72"/>
    <mergeCell ref="A63:A70"/>
    <mergeCell ref="E63:E70"/>
    <mergeCell ref="F63:F70"/>
    <mergeCell ref="G63:G70"/>
    <mergeCell ref="H63:H70"/>
    <mergeCell ref="A75:A76"/>
    <mergeCell ref="E75:E76"/>
    <mergeCell ref="F75:F76"/>
    <mergeCell ref="G75:G76"/>
    <mergeCell ref="H75:H76"/>
    <mergeCell ref="A73:A74"/>
    <mergeCell ref="E73:E74"/>
    <mergeCell ref="F73:F74"/>
    <mergeCell ref="G73:G74"/>
    <mergeCell ref="H73:H74"/>
    <mergeCell ref="A80:A81"/>
    <mergeCell ref="E80:E81"/>
    <mergeCell ref="F80:F81"/>
    <mergeCell ref="G80:G81"/>
    <mergeCell ref="H80:H81"/>
    <mergeCell ref="A77:A79"/>
    <mergeCell ref="E77:E79"/>
    <mergeCell ref="F77:F79"/>
    <mergeCell ref="G77:G79"/>
    <mergeCell ref="H77:H79"/>
    <mergeCell ref="A82:A83"/>
    <mergeCell ref="E82:E83"/>
    <mergeCell ref="F82:F83"/>
    <mergeCell ref="G82:G83"/>
    <mergeCell ref="H82:H83"/>
  </mergeCells>
  <conditionalFormatting sqref="D4:D83">
    <cfRule type="colorScale" priority="26">
      <colorScale>
        <cfvo type="min"/>
        <cfvo type="max"/>
        <color rgb="FFFCFCFF"/>
        <color rgb="FFF8696B"/>
      </colorScale>
    </cfRule>
  </conditionalFormatting>
  <conditionalFormatting sqref="F4:F83">
    <cfRule type="colorScale" priority="25">
      <colorScale>
        <cfvo type="min"/>
        <cfvo type="max"/>
        <color rgb="FFFCFCFF"/>
        <color rgb="FFF8696B"/>
      </colorScale>
    </cfRule>
  </conditionalFormatting>
  <conditionalFormatting sqref="G4 G19 G26 G29 G38 G40 G45 G47 G49:G50 G56 G63 G71 G73 G75 G77 G80 G82">
    <cfRule type="colorScale" priority="3">
      <colorScale>
        <cfvo type="min"/>
        <cfvo type="max"/>
        <color rgb="FFFCFCFF"/>
        <color rgb="FFF8696B"/>
      </colorScale>
    </cfRule>
  </conditionalFormatting>
  <conditionalFormatting sqref="H4:H83">
    <cfRule type="colorScale" priority="24">
      <colorScale>
        <cfvo type="min"/>
        <cfvo type="max"/>
        <color rgb="FFFCFCFF"/>
        <color rgb="FFF8696B"/>
      </colorScale>
    </cfRule>
  </conditionalFormatting>
  <conditionalFormatting sqref="L4:L21">
    <cfRule type="colorScale" priority="23">
      <colorScale>
        <cfvo type="min"/>
        <cfvo type="max"/>
        <color rgb="FFFCFCFF"/>
        <color rgb="FFF8696B"/>
      </colorScale>
    </cfRule>
  </conditionalFormatting>
  <conditionalFormatting sqref="L25:L47">
    <cfRule type="colorScale" priority="22">
      <colorScale>
        <cfvo type="min"/>
        <cfvo type="max"/>
        <color rgb="FFFCFCFF"/>
        <color rgb="FFF8696B"/>
      </colorScale>
    </cfRule>
  </conditionalFormatting>
  <conditionalFormatting sqref="M25:M47">
    <cfRule type="colorScale" priority="2">
      <colorScale>
        <cfvo type="min"/>
        <cfvo type="max"/>
        <color rgb="FFFCFCFF"/>
        <color rgb="FFF8696B"/>
      </colorScale>
    </cfRule>
  </conditionalFormatting>
  <conditionalFormatting sqref="N25:O47">
    <cfRule type="colorScale" priority="1">
      <colorScale>
        <cfvo type="min"/>
        <cfvo type="max"/>
        <color rgb="FFFCFCFF"/>
        <color rgb="FFF8696B"/>
      </colorScale>
    </cfRule>
  </conditionalFormatting>
  <hyperlinks>
    <hyperlink ref="A1" location="'0. Cover'!A1" display="Return to Cover Page" xr:uid="{00000000-0004-0000-1B00-000000000000}"/>
  </hyperlinks>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
  <sheetViews>
    <sheetView topLeftCell="C1" workbookViewId="0">
      <pane ySplit="3" topLeftCell="A4" activePane="bottomLeft" state="frozen"/>
      <selection pane="bottomLeft" activeCell="H15" sqref="H15"/>
    </sheetView>
  </sheetViews>
  <sheetFormatPr defaultRowHeight="14.5" x14ac:dyDescent="0.35"/>
  <cols>
    <col min="1" max="1" width="57.453125" customWidth="1"/>
    <col min="2" max="2" width="46.1796875" customWidth="1"/>
    <col min="3" max="3" width="15.54296875" customWidth="1"/>
    <col min="4" max="4" width="17.54296875" customWidth="1"/>
    <col min="5" max="5" width="5.26953125" customWidth="1"/>
    <col min="6" max="6" width="7.1796875" customWidth="1"/>
    <col min="7" max="7" width="22" customWidth="1"/>
    <col min="8" max="8" width="22.7265625" customWidth="1"/>
    <col min="9" max="9" width="28.26953125" customWidth="1"/>
    <col min="10" max="10" width="29" customWidth="1"/>
    <col min="12" max="12" width="57.453125" customWidth="1"/>
    <col min="13" max="13" width="25.7265625" customWidth="1"/>
    <col min="14" max="14" width="7.1796875" customWidth="1"/>
  </cols>
  <sheetData>
    <row r="1" spans="1:14" ht="44.5" customHeight="1" x14ac:dyDescent="0.65">
      <c r="A1" s="78" t="s">
        <v>28</v>
      </c>
      <c r="B1" s="79"/>
    </row>
    <row r="2" spans="1:14" ht="57" customHeight="1" x14ac:dyDescent="0.35">
      <c r="A2" s="119" t="s">
        <v>430</v>
      </c>
      <c r="B2" s="119"/>
      <c r="C2" s="119"/>
      <c r="D2" s="119"/>
      <c r="E2" s="119"/>
      <c r="F2" s="119"/>
      <c r="G2" s="119"/>
      <c r="H2" s="119"/>
      <c r="I2" s="119"/>
      <c r="J2" s="119"/>
      <c r="L2" s="119" t="s">
        <v>431</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23" t="s">
        <v>257</v>
      </c>
      <c r="B4" s="23" t="s">
        <v>75</v>
      </c>
      <c r="C4" s="8">
        <v>1</v>
      </c>
      <c r="D4" s="8">
        <f>C4/$E$4</f>
        <v>1</v>
      </c>
      <c r="E4" s="8">
        <v>1</v>
      </c>
      <c r="F4" s="9">
        <f>E4/SUM($E$4:$E$13)</f>
        <v>6.6666666666666666E-2</v>
      </c>
      <c r="G4" s="10">
        <v>0</v>
      </c>
      <c r="H4" s="38">
        <f>F4*G4</f>
        <v>0</v>
      </c>
      <c r="I4" s="11">
        <v>118</v>
      </c>
      <c r="J4" s="11">
        <f>I4*F4</f>
        <v>7.8666666666666663</v>
      </c>
      <c r="L4" s="23" t="s">
        <v>252</v>
      </c>
      <c r="M4" s="8">
        <v>5</v>
      </c>
      <c r="N4" s="9">
        <v>0.33333333333333331</v>
      </c>
    </row>
    <row r="5" spans="1:14" x14ac:dyDescent="0.35">
      <c r="A5" s="124" t="s">
        <v>255</v>
      </c>
      <c r="B5" s="24" t="s">
        <v>60</v>
      </c>
      <c r="C5" s="25">
        <v>2</v>
      </c>
      <c r="D5" s="25">
        <f>C5/$E$5</f>
        <v>0.5</v>
      </c>
      <c r="E5" s="125">
        <v>4</v>
      </c>
      <c r="F5" s="126">
        <f>E5/SUM($E$4:$E$13)</f>
        <v>0.26666666666666666</v>
      </c>
      <c r="G5" s="127">
        <v>0</v>
      </c>
      <c r="H5" s="135">
        <f>F5*G5</f>
        <v>0</v>
      </c>
      <c r="I5" s="129">
        <v>6.25</v>
      </c>
      <c r="J5" s="129">
        <f>I5*F5</f>
        <v>1.6666666666666667</v>
      </c>
      <c r="L5" s="23" t="s">
        <v>255</v>
      </c>
      <c r="M5" s="8">
        <v>4</v>
      </c>
      <c r="N5" s="9">
        <v>0.26666666666666666</v>
      </c>
    </row>
    <row r="6" spans="1:14" x14ac:dyDescent="0.35">
      <c r="A6" s="124"/>
      <c r="B6" s="24" t="s">
        <v>64</v>
      </c>
      <c r="C6" s="25">
        <v>2</v>
      </c>
      <c r="D6" s="25">
        <f>C6/$E$5</f>
        <v>0.5</v>
      </c>
      <c r="E6" s="125"/>
      <c r="F6" s="126"/>
      <c r="G6" s="127"/>
      <c r="H6" s="135"/>
      <c r="I6" s="129"/>
      <c r="J6" s="129"/>
      <c r="L6" s="23" t="s">
        <v>256</v>
      </c>
      <c r="M6" s="8">
        <v>2</v>
      </c>
      <c r="N6" s="9">
        <v>0.13333333333333333</v>
      </c>
    </row>
    <row r="7" spans="1:14" x14ac:dyDescent="0.35">
      <c r="A7" s="23" t="s">
        <v>261</v>
      </c>
      <c r="B7" s="23" t="s">
        <v>88</v>
      </c>
      <c r="C7" s="8">
        <v>1</v>
      </c>
      <c r="D7" s="8">
        <f>C7/$E$7</f>
        <v>1</v>
      </c>
      <c r="E7" s="8">
        <v>1</v>
      </c>
      <c r="F7" s="9">
        <f>E7/SUM($E$4:$E$13)</f>
        <v>6.6666666666666666E-2</v>
      </c>
      <c r="G7" s="10">
        <v>0</v>
      </c>
      <c r="H7" s="38">
        <f>F7*G7</f>
        <v>0</v>
      </c>
      <c r="I7" s="11">
        <v>84</v>
      </c>
      <c r="J7" s="11">
        <f>I7*F7</f>
        <v>5.6</v>
      </c>
      <c r="L7" s="23" t="s">
        <v>257</v>
      </c>
      <c r="M7" s="8">
        <v>1</v>
      </c>
      <c r="N7" s="9">
        <v>6.6666666666666666E-2</v>
      </c>
    </row>
    <row r="8" spans="1:14" x14ac:dyDescent="0.35">
      <c r="A8" s="124" t="s">
        <v>252</v>
      </c>
      <c r="B8" s="24" t="s">
        <v>36</v>
      </c>
      <c r="C8" s="25">
        <v>2</v>
      </c>
      <c r="D8" s="25">
        <f>C8/$E$8</f>
        <v>0.4</v>
      </c>
      <c r="E8" s="125">
        <v>5</v>
      </c>
      <c r="F8" s="126">
        <f>E8/SUM($E$4:$E$13)</f>
        <v>0.33333333333333331</v>
      </c>
      <c r="G8" s="127">
        <v>20533.28</v>
      </c>
      <c r="H8" s="135">
        <f>F8*G8</f>
        <v>6844.4266666666663</v>
      </c>
      <c r="I8" s="129">
        <v>118.6</v>
      </c>
      <c r="J8" s="129">
        <f>I8*F8</f>
        <v>39.533333333333331</v>
      </c>
      <c r="L8" s="23" t="s">
        <v>261</v>
      </c>
      <c r="M8" s="8">
        <v>1</v>
      </c>
      <c r="N8" s="9">
        <v>6.6666666666666666E-2</v>
      </c>
    </row>
    <row r="9" spans="1:14" x14ac:dyDescent="0.35">
      <c r="A9" s="124"/>
      <c r="B9" s="24" t="s">
        <v>37</v>
      </c>
      <c r="C9" s="25">
        <v>3</v>
      </c>
      <c r="D9" s="25">
        <f>C9/$E$8</f>
        <v>0.6</v>
      </c>
      <c r="E9" s="125"/>
      <c r="F9" s="126"/>
      <c r="G9" s="127"/>
      <c r="H9" s="135"/>
      <c r="I9" s="129"/>
      <c r="J9" s="129"/>
      <c r="L9" s="23" t="s">
        <v>253</v>
      </c>
      <c r="M9" s="8">
        <v>1</v>
      </c>
      <c r="N9" s="9">
        <v>6.6666666666666666E-2</v>
      </c>
    </row>
    <row r="10" spans="1:14" x14ac:dyDescent="0.35">
      <c r="A10" s="23" t="s">
        <v>253</v>
      </c>
      <c r="B10" s="23" t="s">
        <v>41</v>
      </c>
      <c r="C10" s="8">
        <v>1</v>
      </c>
      <c r="D10" s="8">
        <f>C10/$E$10</f>
        <v>1</v>
      </c>
      <c r="E10" s="8">
        <v>1</v>
      </c>
      <c r="F10" s="9">
        <f>E10/SUM($E$4:$E$13)</f>
        <v>6.6666666666666666E-2</v>
      </c>
      <c r="G10" s="10">
        <v>0</v>
      </c>
      <c r="H10" s="38">
        <f>F10*G10</f>
        <v>0</v>
      </c>
      <c r="I10" s="11">
        <v>14</v>
      </c>
      <c r="J10" s="11">
        <f>I10*F10</f>
        <v>0.93333333333333335</v>
      </c>
      <c r="L10" s="23" t="s">
        <v>258</v>
      </c>
      <c r="M10" s="8">
        <v>1</v>
      </c>
      <c r="N10" s="9">
        <v>6.6666666666666666E-2</v>
      </c>
    </row>
    <row r="11" spans="1:14" x14ac:dyDescent="0.35">
      <c r="A11" s="124" t="s">
        <v>256</v>
      </c>
      <c r="B11" s="24" t="s">
        <v>71</v>
      </c>
      <c r="C11" s="25">
        <v>1</v>
      </c>
      <c r="D11" s="25">
        <f>C11/$E$11</f>
        <v>0.5</v>
      </c>
      <c r="E11" s="125">
        <v>2</v>
      </c>
      <c r="F11" s="126">
        <f>E11/SUM($E$4:$E$13)</f>
        <v>0.13333333333333333</v>
      </c>
      <c r="G11" s="127">
        <v>0</v>
      </c>
      <c r="H11" s="135">
        <f>F11*G11</f>
        <v>0</v>
      </c>
      <c r="I11" s="129">
        <v>14</v>
      </c>
      <c r="J11" s="129">
        <f>I11*F11</f>
        <v>1.8666666666666667</v>
      </c>
    </row>
    <row r="12" spans="1:14" ht="37" x14ac:dyDescent="0.35">
      <c r="A12" s="124"/>
      <c r="B12" s="24" t="s">
        <v>72</v>
      </c>
      <c r="C12" s="25">
        <v>1</v>
      </c>
      <c r="D12" s="25">
        <f>C12/$E$11</f>
        <v>0.5</v>
      </c>
      <c r="E12" s="125"/>
      <c r="F12" s="126"/>
      <c r="G12" s="127"/>
      <c r="H12" s="135"/>
      <c r="I12" s="129"/>
      <c r="J12" s="129"/>
      <c r="L12" s="60" t="s">
        <v>432</v>
      </c>
      <c r="M12" s="61" t="s">
        <v>335</v>
      </c>
    </row>
    <row r="13" spans="1:14" x14ac:dyDescent="0.35">
      <c r="A13" s="23" t="s">
        <v>258</v>
      </c>
      <c r="B13" s="23" t="s">
        <v>78</v>
      </c>
      <c r="C13" s="8">
        <v>1</v>
      </c>
      <c r="D13" s="8">
        <f>C13/$E$13</f>
        <v>1</v>
      </c>
      <c r="E13" s="8">
        <v>1</v>
      </c>
      <c r="F13" s="9">
        <f>E13/SUM($E$4:$E$13)</f>
        <v>6.6666666666666666E-2</v>
      </c>
      <c r="G13" s="10">
        <v>5655</v>
      </c>
      <c r="H13" s="38">
        <f>F13*G13</f>
        <v>377</v>
      </c>
      <c r="I13" s="8" t="s">
        <v>270</v>
      </c>
      <c r="J13" s="8" t="s">
        <v>270</v>
      </c>
      <c r="L13" s="156" t="s">
        <v>414</v>
      </c>
      <c r="M13" s="156"/>
    </row>
    <row r="14" spans="1:14" x14ac:dyDescent="0.35">
      <c r="L14" t="s">
        <v>345</v>
      </c>
    </row>
  </sheetData>
  <mergeCells count="24">
    <mergeCell ref="A2:J2"/>
    <mergeCell ref="L2:N2"/>
    <mergeCell ref="A5:A6"/>
    <mergeCell ref="E5:E6"/>
    <mergeCell ref="F5:F6"/>
    <mergeCell ref="G5:G6"/>
    <mergeCell ref="H5:H6"/>
    <mergeCell ref="I5:I6"/>
    <mergeCell ref="J5:J6"/>
    <mergeCell ref="L13:M13"/>
    <mergeCell ref="J8:J9"/>
    <mergeCell ref="A11:A12"/>
    <mergeCell ref="E11:E12"/>
    <mergeCell ref="F11:F12"/>
    <mergeCell ref="G11:G12"/>
    <mergeCell ref="H11:H12"/>
    <mergeCell ref="I11:I12"/>
    <mergeCell ref="J11:J12"/>
    <mergeCell ref="A8:A9"/>
    <mergeCell ref="E8:E9"/>
    <mergeCell ref="F8:F9"/>
    <mergeCell ref="G8:G9"/>
    <mergeCell ref="H8:H9"/>
    <mergeCell ref="I8:I9"/>
  </mergeCells>
  <conditionalFormatting sqref="D4:D13">
    <cfRule type="colorScale" priority="8">
      <colorScale>
        <cfvo type="min"/>
        <cfvo type="max"/>
        <color rgb="FFFCFCFF"/>
        <color rgb="FFF8696B"/>
      </colorScale>
    </cfRule>
  </conditionalFormatting>
  <conditionalFormatting sqref="F10:F11 F13 F7:F8 F4:F5">
    <cfRule type="colorScale" priority="7">
      <colorScale>
        <cfvo type="min"/>
        <cfvo type="max"/>
        <color rgb="FFFCFCFF"/>
        <color rgb="FFF8696B"/>
      </colorScale>
    </cfRule>
  </conditionalFormatting>
  <conditionalFormatting sqref="G4:G1048576">
    <cfRule type="colorScale" priority="6">
      <colorScale>
        <cfvo type="min"/>
        <cfvo type="max"/>
        <color rgb="FFFCFCFF"/>
        <color rgb="FFF8696B"/>
      </colorScale>
    </cfRule>
  </conditionalFormatting>
  <conditionalFormatting sqref="G3:H3">
    <cfRule type="colorScale" priority="2">
      <colorScale>
        <cfvo type="min"/>
        <cfvo type="max"/>
        <color rgb="FFFCFCFF"/>
        <color rgb="FFF8696B"/>
      </colorScale>
    </cfRule>
  </conditionalFormatting>
  <conditionalFormatting sqref="H4:H1048576">
    <cfRule type="colorScale" priority="5">
      <colorScale>
        <cfvo type="min"/>
        <cfvo type="max"/>
        <color rgb="FFFCFCFF"/>
        <color rgb="FFF8696B"/>
      </colorScale>
    </cfRule>
  </conditionalFormatting>
  <conditionalFormatting sqref="I4:I1048576">
    <cfRule type="colorScale" priority="4">
      <colorScale>
        <cfvo type="min"/>
        <cfvo type="max"/>
        <color rgb="FFFCFCFF"/>
        <color rgb="FFF8696B"/>
      </colorScale>
    </cfRule>
  </conditionalFormatting>
  <conditionalFormatting sqref="J4:J1048576">
    <cfRule type="colorScale" priority="3">
      <colorScale>
        <cfvo type="min"/>
        <cfvo type="max"/>
        <color rgb="FFFCFCFF"/>
        <color rgb="FFF8696B"/>
      </colorScale>
    </cfRule>
  </conditionalFormatting>
  <conditionalFormatting sqref="N4:N10">
    <cfRule type="colorScale" priority="1">
      <colorScale>
        <cfvo type="min"/>
        <cfvo type="max"/>
        <color rgb="FFFCFCFF"/>
        <color rgb="FFF8696B"/>
      </colorScale>
    </cfRule>
  </conditionalFormatting>
  <hyperlinks>
    <hyperlink ref="A1" location="'0. Cover'!A1" display="Return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1"/>
  <sheetViews>
    <sheetView zoomScale="70" zoomScaleNormal="70" workbookViewId="0">
      <pane ySplit="3" topLeftCell="A4" activePane="bottomLeft" state="frozen"/>
      <selection pane="bottomLeft" activeCell="L26" sqref="L26"/>
    </sheetView>
  </sheetViews>
  <sheetFormatPr defaultRowHeight="14.5" x14ac:dyDescent="0.35"/>
  <cols>
    <col min="1" max="1" width="39.26953125" style="19" customWidth="1"/>
    <col min="2" max="2" width="61.81640625" customWidth="1"/>
    <col min="3" max="3" width="16" style="20" customWidth="1"/>
    <col min="4" max="4" width="18.26953125" style="21" customWidth="1"/>
    <col min="5" max="5" width="8.81640625" style="20"/>
    <col min="6" max="6" width="8.81640625" style="21"/>
    <col min="7" max="7" width="22.7265625" style="21" customWidth="1"/>
    <col min="8" max="8" width="22.7265625" style="22" customWidth="1"/>
    <col min="9" max="9" width="29.26953125" style="20" customWidth="1"/>
    <col min="10" max="10" width="31.1796875" customWidth="1"/>
    <col min="12" max="12" width="94.453125" customWidth="1"/>
    <col min="13" max="13" width="34.54296875" customWidth="1"/>
  </cols>
  <sheetData>
    <row r="1" spans="1:14" ht="54.65" customHeight="1" thickBot="1" x14ac:dyDescent="0.7">
      <c r="A1" s="78" t="s">
        <v>28</v>
      </c>
      <c r="B1" s="79"/>
      <c r="C1" s="77"/>
      <c r="D1" s="77"/>
      <c r="E1" s="77"/>
      <c r="F1" s="77"/>
    </row>
    <row r="2" spans="1:14" ht="61.9" customHeight="1" thickBot="1" x14ac:dyDescent="0.4">
      <c r="A2" s="119" t="s">
        <v>238</v>
      </c>
      <c r="B2" s="119"/>
      <c r="C2" s="119"/>
      <c r="D2" s="119"/>
      <c r="E2" s="119"/>
      <c r="F2" s="119"/>
      <c r="G2" s="119"/>
      <c r="H2" s="119"/>
      <c r="I2" s="119"/>
      <c r="J2" s="119"/>
      <c r="L2" s="120" t="s">
        <v>239</v>
      </c>
      <c r="M2" s="121"/>
      <c r="N2" s="122"/>
    </row>
    <row r="3" spans="1:14" x14ac:dyDescent="0.35">
      <c r="A3" s="3" t="s">
        <v>240</v>
      </c>
      <c r="B3" s="3" t="s">
        <v>241</v>
      </c>
      <c r="C3" s="3" t="s">
        <v>242</v>
      </c>
      <c r="D3" s="3" t="s">
        <v>243</v>
      </c>
      <c r="E3" s="3" t="s">
        <v>244</v>
      </c>
      <c r="F3" s="3" t="s">
        <v>245</v>
      </c>
      <c r="G3" s="4" t="s">
        <v>710</v>
      </c>
      <c r="H3" s="4" t="s">
        <v>709</v>
      </c>
      <c r="I3" s="3" t="s">
        <v>248</v>
      </c>
      <c r="J3" s="3" t="s">
        <v>249</v>
      </c>
      <c r="L3" s="5" t="s">
        <v>240</v>
      </c>
      <c r="M3" s="5" t="s">
        <v>250</v>
      </c>
      <c r="N3" s="5" t="s">
        <v>245</v>
      </c>
    </row>
    <row r="4" spans="1:14" x14ac:dyDescent="0.35">
      <c r="A4" s="116" t="s">
        <v>251</v>
      </c>
      <c r="B4" s="7" t="s">
        <v>31</v>
      </c>
      <c r="C4" s="8">
        <v>12</v>
      </c>
      <c r="D4" s="9">
        <v>4.6511627906976744E-2</v>
      </c>
      <c r="E4" s="117">
        <v>258</v>
      </c>
      <c r="F4" s="118">
        <v>0.16165413533834586</v>
      </c>
      <c r="G4" s="115">
        <v>64426.238961038965</v>
      </c>
      <c r="H4" s="115">
        <f>G4*F4</f>
        <v>10414.767952348404</v>
      </c>
      <c r="I4" s="111">
        <v>53.633663366336634</v>
      </c>
      <c r="J4" s="111">
        <f>F4*I4</f>
        <v>8.6701034765130647</v>
      </c>
      <c r="L4" s="7" t="s">
        <v>251</v>
      </c>
      <c r="M4" s="8">
        <v>258</v>
      </c>
      <c r="N4" s="9">
        <v>0.16165413533834586</v>
      </c>
    </row>
    <row r="5" spans="1:14" x14ac:dyDescent="0.35">
      <c r="A5" s="116"/>
      <c r="B5" s="7" t="s">
        <v>32</v>
      </c>
      <c r="C5" s="8">
        <v>71</v>
      </c>
      <c r="D5" s="9">
        <v>0.27519379844961239</v>
      </c>
      <c r="E5" s="117"/>
      <c r="F5" s="118"/>
      <c r="G5" s="115"/>
      <c r="H5" s="115"/>
      <c r="I5" s="111"/>
      <c r="J5" s="111"/>
      <c r="L5" s="7" t="s">
        <v>252</v>
      </c>
      <c r="M5" s="8">
        <v>235</v>
      </c>
      <c r="N5" s="9">
        <v>0.14724310776942356</v>
      </c>
    </row>
    <row r="6" spans="1:14" x14ac:dyDescent="0.35">
      <c r="A6" s="116"/>
      <c r="B6" s="7" t="s">
        <v>33</v>
      </c>
      <c r="C6" s="8">
        <v>172</v>
      </c>
      <c r="D6" s="9">
        <v>0.66666666666666663</v>
      </c>
      <c r="E6" s="117"/>
      <c r="F6" s="118"/>
      <c r="G6" s="115"/>
      <c r="H6" s="115"/>
      <c r="I6" s="111"/>
      <c r="J6" s="111"/>
      <c r="L6" s="7" t="s">
        <v>253</v>
      </c>
      <c r="M6" s="8">
        <v>141</v>
      </c>
      <c r="N6" s="9">
        <v>8.834586466165413E-2</v>
      </c>
    </row>
    <row r="7" spans="1:14" x14ac:dyDescent="0.35">
      <c r="A7" s="116"/>
      <c r="B7" s="7" t="s">
        <v>34</v>
      </c>
      <c r="C7" s="8">
        <v>3</v>
      </c>
      <c r="D7" s="9">
        <v>1.1627906976744186E-2</v>
      </c>
      <c r="E7" s="117"/>
      <c r="F7" s="118"/>
      <c r="G7" s="115"/>
      <c r="H7" s="115"/>
      <c r="I7" s="111"/>
      <c r="J7" s="111"/>
      <c r="L7" s="7" t="s">
        <v>254</v>
      </c>
      <c r="M7" s="8">
        <v>141</v>
      </c>
      <c r="N7" s="9">
        <v>8.834586466165413E-2</v>
      </c>
    </row>
    <row r="8" spans="1:14" x14ac:dyDescent="0.35">
      <c r="A8" s="112" t="s">
        <v>252</v>
      </c>
      <c r="B8" s="13" t="s">
        <v>36</v>
      </c>
      <c r="C8" s="14">
        <v>72</v>
      </c>
      <c r="D8" s="15">
        <v>0.30638297872340425</v>
      </c>
      <c r="E8" s="113">
        <v>235</v>
      </c>
      <c r="F8" s="114">
        <v>0.14724310776942356</v>
      </c>
      <c r="G8" s="115">
        <v>165812.26020000002</v>
      </c>
      <c r="H8" s="115">
        <v>24414.712498120305</v>
      </c>
      <c r="I8" s="111">
        <v>95.555023923444978</v>
      </c>
      <c r="J8" s="111">
        <f>F8*I8</f>
        <v>14.069818685469656</v>
      </c>
      <c r="L8" s="7" t="s">
        <v>255</v>
      </c>
      <c r="M8" s="8">
        <v>127</v>
      </c>
      <c r="N8" s="9">
        <v>7.9573934837092727E-2</v>
      </c>
    </row>
    <row r="9" spans="1:14" x14ac:dyDescent="0.35">
      <c r="A9" s="112"/>
      <c r="B9" s="7" t="s">
        <v>37</v>
      </c>
      <c r="C9" s="8">
        <v>163</v>
      </c>
      <c r="D9" s="15">
        <v>0.69361702127659575</v>
      </c>
      <c r="E9" s="113"/>
      <c r="F9" s="114"/>
      <c r="G9" s="115"/>
      <c r="H9" s="115"/>
      <c r="I9" s="111"/>
      <c r="J9" s="111"/>
      <c r="L9" s="7" t="s">
        <v>256</v>
      </c>
      <c r="M9" s="8">
        <v>109</v>
      </c>
      <c r="N9" s="9">
        <v>6.8295739348370924E-2</v>
      </c>
    </row>
    <row r="10" spans="1:14" x14ac:dyDescent="0.35">
      <c r="A10" s="116" t="s">
        <v>253</v>
      </c>
      <c r="B10" s="7" t="s">
        <v>39</v>
      </c>
      <c r="C10" s="8">
        <v>2</v>
      </c>
      <c r="D10" s="9">
        <v>1.4184397163120567E-2</v>
      </c>
      <c r="E10" s="117">
        <v>141</v>
      </c>
      <c r="F10" s="118">
        <v>8.834586466165413E-2</v>
      </c>
      <c r="G10" s="115">
        <v>37302.78</v>
      </c>
      <c r="H10" s="115">
        <v>3295.5463533834582</v>
      </c>
      <c r="I10" s="111">
        <v>27.233576642335766</v>
      </c>
      <c r="J10" s="111">
        <f>F10*I10</f>
        <v>2.4059738762965805</v>
      </c>
      <c r="L10" s="7" t="s">
        <v>257</v>
      </c>
      <c r="M10" s="8">
        <v>94</v>
      </c>
      <c r="N10" s="9">
        <v>5.889724310776942E-2</v>
      </c>
    </row>
    <row r="11" spans="1:14" x14ac:dyDescent="0.35">
      <c r="A11" s="116"/>
      <c r="B11" s="7" t="s">
        <v>40</v>
      </c>
      <c r="C11" s="8">
        <v>1</v>
      </c>
      <c r="D11" s="9">
        <v>7.0921985815602835E-3</v>
      </c>
      <c r="E11" s="117"/>
      <c r="F11" s="118"/>
      <c r="G11" s="115"/>
      <c r="H11" s="115"/>
      <c r="I11" s="111"/>
      <c r="J11" s="111"/>
      <c r="L11" s="7" t="s">
        <v>258</v>
      </c>
      <c r="M11" s="8">
        <v>76</v>
      </c>
      <c r="N11" s="9">
        <v>4.7619047619047616E-2</v>
      </c>
    </row>
    <row r="12" spans="1:14" x14ac:dyDescent="0.35">
      <c r="A12" s="116"/>
      <c r="B12" s="7" t="s">
        <v>41</v>
      </c>
      <c r="C12" s="8">
        <v>133</v>
      </c>
      <c r="D12" s="9">
        <v>0.94326241134751776</v>
      </c>
      <c r="E12" s="117"/>
      <c r="F12" s="118"/>
      <c r="G12" s="115"/>
      <c r="H12" s="115"/>
      <c r="I12" s="111"/>
      <c r="J12" s="111"/>
      <c r="L12" s="7" t="s">
        <v>259</v>
      </c>
      <c r="M12" s="8">
        <v>75</v>
      </c>
      <c r="N12" s="9">
        <v>4.6992481203007516E-2</v>
      </c>
    </row>
    <row r="13" spans="1:14" x14ac:dyDescent="0.35">
      <c r="A13" s="116"/>
      <c r="B13" s="7" t="s">
        <v>260</v>
      </c>
      <c r="C13" s="8">
        <v>1</v>
      </c>
      <c r="D13" s="9">
        <v>7.0921985815602835E-3</v>
      </c>
      <c r="E13" s="117"/>
      <c r="F13" s="118"/>
      <c r="G13" s="115"/>
      <c r="H13" s="115"/>
      <c r="I13" s="111"/>
      <c r="J13" s="111"/>
      <c r="L13" s="7" t="s">
        <v>261</v>
      </c>
      <c r="M13" s="8">
        <v>68</v>
      </c>
      <c r="N13" s="9">
        <v>4.2606516290726815E-2</v>
      </c>
    </row>
    <row r="14" spans="1:14" x14ac:dyDescent="0.35">
      <c r="A14" s="116"/>
      <c r="B14" s="7" t="s">
        <v>43</v>
      </c>
      <c r="C14" s="8">
        <v>2</v>
      </c>
      <c r="D14" s="9">
        <v>1.4184397163120567E-2</v>
      </c>
      <c r="E14" s="117"/>
      <c r="F14" s="118"/>
      <c r="G14" s="115"/>
      <c r="H14" s="115"/>
      <c r="I14" s="111"/>
      <c r="J14" s="111"/>
      <c r="L14" s="7" t="s">
        <v>262</v>
      </c>
      <c r="M14" s="8">
        <v>55</v>
      </c>
      <c r="N14" s="9">
        <v>3.4461152882205512E-2</v>
      </c>
    </row>
    <row r="15" spans="1:14" x14ac:dyDescent="0.35">
      <c r="A15" s="116"/>
      <c r="B15" s="7" t="s">
        <v>44</v>
      </c>
      <c r="C15" s="8">
        <v>1</v>
      </c>
      <c r="D15" s="9">
        <v>7.0921985815602835E-3</v>
      </c>
      <c r="E15" s="117"/>
      <c r="F15" s="118"/>
      <c r="G15" s="115"/>
      <c r="H15" s="115"/>
      <c r="I15" s="111"/>
      <c r="J15" s="111"/>
      <c r="L15" s="7" t="s">
        <v>263</v>
      </c>
      <c r="M15" s="8">
        <v>49</v>
      </c>
      <c r="N15" s="9">
        <v>3.0701754385964911E-2</v>
      </c>
    </row>
    <row r="16" spans="1:14" x14ac:dyDescent="0.35">
      <c r="A16" s="116"/>
      <c r="B16" s="7" t="s">
        <v>45</v>
      </c>
      <c r="C16" s="8">
        <v>1</v>
      </c>
      <c r="D16" s="9">
        <v>7.0921985815602835E-3</v>
      </c>
      <c r="E16" s="117"/>
      <c r="F16" s="118"/>
      <c r="G16" s="115"/>
      <c r="H16" s="115"/>
      <c r="I16" s="111"/>
      <c r="J16" s="111"/>
      <c r="L16" s="7" t="s">
        <v>264</v>
      </c>
      <c r="M16" s="8">
        <v>48</v>
      </c>
      <c r="N16" s="9">
        <v>3.007518796992481E-2</v>
      </c>
    </row>
    <row r="17" spans="1:14" x14ac:dyDescent="0.35">
      <c r="A17" s="112" t="s">
        <v>265</v>
      </c>
      <c r="B17" s="13" t="s">
        <v>47</v>
      </c>
      <c r="C17" s="14">
        <v>11</v>
      </c>
      <c r="D17" s="15">
        <v>7.8014184397163122E-2</v>
      </c>
      <c r="E17" s="113">
        <v>141</v>
      </c>
      <c r="F17" s="114">
        <v>8.834586466165413E-2</v>
      </c>
      <c r="G17" s="115">
        <v>137963.91533333334</v>
      </c>
      <c r="H17" s="115">
        <v>12188.541392230576</v>
      </c>
      <c r="I17" s="111">
        <v>37.387596899224803</v>
      </c>
      <c r="J17" s="111">
        <v>3.5567846607669611</v>
      </c>
      <c r="L17" s="7" t="s">
        <v>266</v>
      </c>
      <c r="M17" s="8">
        <v>34</v>
      </c>
      <c r="N17" s="9">
        <v>2.1303258145363407E-2</v>
      </c>
    </row>
    <row r="18" spans="1:14" x14ac:dyDescent="0.35">
      <c r="A18" s="112"/>
      <c r="B18" s="13" t="s">
        <v>48</v>
      </c>
      <c r="C18" s="14">
        <v>12</v>
      </c>
      <c r="D18" s="15">
        <v>8.5106382978723402E-2</v>
      </c>
      <c r="E18" s="113"/>
      <c r="F18" s="114"/>
      <c r="G18" s="115"/>
      <c r="H18" s="115"/>
      <c r="I18" s="111"/>
      <c r="J18" s="111"/>
      <c r="L18" s="7" t="s">
        <v>267</v>
      </c>
      <c r="M18" s="8">
        <v>33</v>
      </c>
      <c r="N18" s="9">
        <v>2.0676691729323307E-2</v>
      </c>
    </row>
    <row r="19" spans="1:14" x14ac:dyDescent="0.35">
      <c r="A19" s="112"/>
      <c r="B19" s="13" t="s">
        <v>49</v>
      </c>
      <c r="C19" s="14">
        <v>3</v>
      </c>
      <c r="D19" s="15">
        <v>2.1276595744680851E-2</v>
      </c>
      <c r="E19" s="113"/>
      <c r="F19" s="114"/>
      <c r="G19" s="115"/>
      <c r="H19" s="115"/>
      <c r="I19" s="111"/>
      <c r="J19" s="111"/>
      <c r="L19" s="7" t="s">
        <v>268</v>
      </c>
      <c r="M19" s="8">
        <v>24</v>
      </c>
      <c r="N19" s="9">
        <v>1.5037593984962405E-2</v>
      </c>
    </row>
    <row r="20" spans="1:14" x14ac:dyDescent="0.35">
      <c r="A20" s="112"/>
      <c r="B20" s="13" t="s">
        <v>50</v>
      </c>
      <c r="C20" s="14">
        <v>1</v>
      </c>
      <c r="D20" s="15">
        <v>7.0921985815602835E-3</v>
      </c>
      <c r="E20" s="113"/>
      <c r="F20" s="114"/>
      <c r="G20" s="115"/>
      <c r="H20" s="115"/>
      <c r="I20" s="111"/>
      <c r="J20" s="111"/>
      <c r="L20" s="7" t="s">
        <v>269</v>
      </c>
      <c r="M20" s="8">
        <v>17</v>
      </c>
      <c r="N20" s="9">
        <v>1.0651629072681704E-2</v>
      </c>
    </row>
    <row r="21" spans="1:14" x14ac:dyDescent="0.35">
      <c r="A21" s="112"/>
      <c r="B21" s="13" t="s">
        <v>51</v>
      </c>
      <c r="C21" s="14">
        <v>3</v>
      </c>
      <c r="D21" s="15">
        <v>2.1276595744680851E-2</v>
      </c>
      <c r="E21" s="113"/>
      <c r="F21" s="114"/>
      <c r="G21" s="115"/>
      <c r="H21" s="115"/>
      <c r="I21" s="111"/>
      <c r="J21" s="111"/>
      <c r="L21" s="7" t="s">
        <v>22</v>
      </c>
      <c r="M21" s="8">
        <v>12</v>
      </c>
      <c r="N21" s="9">
        <v>7.5187969924812026E-3</v>
      </c>
    </row>
    <row r="22" spans="1:14" x14ac:dyDescent="0.35">
      <c r="A22" s="112"/>
      <c r="B22" s="13" t="s">
        <v>52</v>
      </c>
      <c r="C22" s="14">
        <v>42</v>
      </c>
      <c r="D22" s="15">
        <v>0.2978723404255319</v>
      </c>
      <c r="E22" s="113"/>
      <c r="F22" s="114"/>
      <c r="G22" s="115"/>
      <c r="H22" s="115"/>
      <c r="I22" s="111"/>
      <c r="J22" s="111"/>
    </row>
    <row r="23" spans="1:14" x14ac:dyDescent="0.35">
      <c r="A23" s="112"/>
      <c r="B23" s="13" t="s">
        <v>53</v>
      </c>
      <c r="C23" s="14">
        <v>10</v>
      </c>
      <c r="D23" s="15">
        <v>7.0921985815602842E-2</v>
      </c>
      <c r="E23" s="113"/>
      <c r="F23" s="114"/>
      <c r="G23" s="115"/>
      <c r="H23" s="115"/>
      <c r="I23" s="111"/>
      <c r="J23" s="111"/>
    </row>
    <row r="24" spans="1:14" x14ac:dyDescent="0.35">
      <c r="A24" s="112"/>
      <c r="B24" s="13" t="s">
        <v>54</v>
      </c>
      <c r="C24" s="14">
        <v>1</v>
      </c>
      <c r="D24" s="15">
        <v>7.0921985815602835E-3</v>
      </c>
      <c r="E24" s="113"/>
      <c r="F24" s="114"/>
      <c r="G24" s="115"/>
      <c r="H24" s="115"/>
      <c r="I24" s="111"/>
      <c r="J24" s="111"/>
    </row>
    <row r="25" spans="1:14" x14ac:dyDescent="0.35">
      <c r="A25" s="112"/>
      <c r="B25" s="13" t="s">
        <v>55</v>
      </c>
      <c r="C25" s="14">
        <v>13</v>
      </c>
      <c r="D25" s="15">
        <v>9.2198581560283682E-2</v>
      </c>
      <c r="E25" s="113"/>
      <c r="F25" s="114"/>
      <c r="G25" s="115"/>
      <c r="H25" s="115"/>
      <c r="I25" s="111"/>
      <c r="J25" s="111"/>
    </row>
    <row r="26" spans="1:14" x14ac:dyDescent="0.35">
      <c r="A26" s="112"/>
      <c r="B26" s="13" t="s">
        <v>56</v>
      </c>
      <c r="C26" s="14">
        <v>9</v>
      </c>
      <c r="D26" s="15">
        <v>6.3829787234042548E-2</v>
      </c>
      <c r="E26" s="113"/>
      <c r="F26" s="114"/>
      <c r="G26" s="115"/>
      <c r="H26" s="115"/>
      <c r="I26" s="111"/>
      <c r="J26" s="111"/>
    </row>
    <row r="27" spans="1:14" x14ac:dyDescent="0.35">
      <c r="A27" s="112"/>
      <c r="B27" s="13" t="s">
        <v>57</v>
      </c>
      <c r="C27" s="14">
        <v>20</v>
      </c>
      <c r="D27" s="15">
        <v>0.14184397163120568</v>
      </c>
      <c r="E27" s="113"/>
      <c r="F27" s="114"/>
      <c r="G27" s="115"/>
      <c r="H27" s="115"/>
      <c r="I27" s="111"/>
      <c r="J27" s="111"/>
    </row>
    <row r="28" spans="1:14" x14ac:dyDescent="0.35">
      <c r="A28" s="112"/>
      <c r="B28" s="13" t="s">
        <v>58</v>
      </c>
      <c r="C28" s="14">
        <v>16</v>
      </c>
      <c r="D28" s="15">
        <v>0.11347517730496454</v>
      </c>
      <c r="E28" s="113"/>
      <c r="F28" s="114"/>
      <c r="G28" s="115"/>
      <c r="H28" s="115"/>
      <c r="I28" s="111"/>
      <c r="J28" s="111"/>
    </row>
    <row r="29" spans="1:14" x14ac:dyDescent="0.35">
      <c r="A29" s="116" t="s">
        <v>255</v>
      </c>
      <c r="B29" s="7" t="s">
        <v>60</v>
      </c>
      <c r="C29" s="8">
        <v>6</v>
      </c>
      <c r="D29" s="9">
        <v>4.7244094488188976E-2</v>
      </c>
      <c r="E29" s="117">
        <v>127</v>
      </c>
      <c r="F29" s="118">
        <v>7.9573934837092727E-2</v>
      </c>
      <c r="G29" s="115">
        <v>695798.92428571451</v>
      </c>
      <c r="H29" s="115">
        <v>55367.458260830666</v>
      </c>
      <c r="I29" s="111">
        <v>69.204081632653057</v>
      </c>
      <c r="J29" s="111">
        <v>5.0014749262536871</v>
      </c>
    </row>
    <row r="30" spans="1:14" x14ac:dyDescent="0.35">
      <c r="A30" s="116"/>
      <c r="B30" s="7" t="s">
        <v>61</v>
      </c>
      <c r="C30" s="8">
        <v>4</v>
      </c>
      <c r="D30" s="9">
        <v>3.1496062992125984E-2</v>
      </c>
      <c r="E30" s="117"/>
      <c r="F30" s="118"/>
      <c r="G30" s="115"/>
      <c r="H30" s="115"/>
      <c r="I30" s="111"/>
      <c r="J30" s="111"/>
    </row>
    <row r="31" spans="1:14" x14ac:dyDescent="0.35">
      <c r="A31" s="116"/>
      <c r="B31" s="7" t="s">
        <v>62</v>
      </c>
      <c r="C31" s="8">
        <v>2</v>
      </c>
      <c r="D31" s="9">
        <v>1.5748031496062992E-2</v>
      </c>
      <c r="E31" s="117"/>
      <c r="F31" s="118"/>
      <c r="G31" s="115"/>
      <c r="H31" s="115"/>
      <c r="I31" s="111"/>
      <c r="J31" s="111"/>
    </row>
    <row r="32" spans="1:14" x14ac:dyDescent="0.35">
      <c r="A32" s="116"/>
      <c r="B32" s="7" t="s">
        <v>63</v>
      </c>
      <c r="C32" s="8">
        <v>9</v>
      </c>
      <c r="D32" s="9">
        <v>7.0866141732283464E-2</v>
      </c>
      <c r="E32" s="117"/>
      <c r="F32" s="118"/>
      <c r="G32" s="115"/>
      <c r="H32" s="115"/>
      <c r="I32" s="111"/>
      <c r="J32" s="111"/>
    </row>
    <row r="33" spans="1:10" x14ac:dyDescent="0.35">
      <c r="A33" s="116"/>
      <c r="B33" s="7" t="s">
        <v>64</v>
      </c>
      <c r="C33" s="8">
        <v>49</v>
      </c>
      <c r="D33" s="9">
        <v>0.38582677165354329</v>
      </c>
      <c r="E33" s="117"/>
      <c r="F33" s="118"/>
      <c r="G33" s="115"/>
      <c r="H33" s="115"/>
      <c r="I33" s="111"/>
      <c r="J33" s="111"/>
    </row>
    <row r="34" spans="1:10" x14ac:dyDescent="0.35">
      <c r="A34" s="116"/>
      <c r="B34" s="7" t="s">
        <v>65</v>
      </c>
      <c r="C34" s="8">
        <v>23</v>
      </c>
      <c r="D34" s="9">
        <v>0.18110236220472442</v>
      </c>
      <c r="E34" s="117"/>
      <c r="F34" s="118"/>
      <c r="G34" s="115"/>
      <c r="H34" s="115"/>
      <c r="I34" s="111"/>
      <c r="J34" s="111"/>
    </row>
    <row r="35" spans="1:10" x14ac:dyDescent="0.35">
      <c r="A35" s="116"/>
      <c r="B35" s="7" t="s">
        <v>66</v>
      </c>
      <c r="C35" s="8">
        <v>2</v>
      </c>
      <c r="D35" s="9">
        <v>1.5748031496062992E-2</v>
      </c>
      <c r="E35" s="117"/>
      <c r="F35" s="118"/>
      <c r="G35" s="115"/>
      <c r="H35" s="115"/>
      <c r="I35" s="111"/>
      <c r="J35" s="111"/>
    </row>
    <row r="36" spans="1:10" x14ac:dyDescent="0.35">
      <c r="A36" s="116"/>
      <c r="B36" s="7" t="s">
        <v>67</v>
      </c>
      <c r="C36" s="8">
        <v>27</v>
      </c>
      <c r="D36" s="9">
        <v>0.2125984251968504</v>
      </c>
      <c r="E36" s="117"/>
      <c r="F36" s="118"/>
      <c r="G36" s="115"/>
      <c r="H36" s="115"/>
      <c r="I36" s="111"/>
      <c r="J36" s="111"/>
    </row>
    <row r="37" spans="1:10" x14ac:dyDescent="0.35">
      <c r="A37" s="116"/>
      <c r="B37" s="7" t="s">
        <v>68</v>
      </c>
      <c r="C37" s="8">
        <v>5</v>
      </c>
      <c r="D37" s="9">
        <v>3.937007874015748E-2</v>
      </c>
      <c r="E37" s="117"/>
      <c r="F37" s="118"/>
      <c r="G37" s="115"/>
      <c r="H37" s="115"/>
      <c r="I37" s="111"/>
      <c r="J37" s="111"/>
    </row>
    <row r="38" spans="1:10" x14ac:dyDescent="0.35">
      <c r="A38" s="112" t="s">
        <v>256</v>
      </c>
      <c r="B38" s="13" t="s">
        <v>70</v>
      </c>
      <c r="C38" s="14">
        <v>1</v>
      </c>
      <c r="D38" s="15">
        <v>9.1743119266055051E-3</v>
      </c>
      <c r="E38" s="113">
        <v>109</v>
      </c>
      <c r="F38" s="114">
        <v>6.8295739348370924E-2</v>
      </c>
      <c r="G38" s="115">
        <v>2000</v>
      </c>
      <c r="H38" s="115">
        <v>136.59147869674186</v>
      </c>
      <c r="I38" s="111">
        <v>19.165137614678898</v>
      </c>
      <c r="J38" s="111">
        <v>1.540560471976401</v>
      </c>
    </row>
    <row r="39" spans="1:10" x14ac:dyDescent="0.35">
      <c r="A39" s="112"/>
      <c r="B39" s="13" t="s">
        <v>704</v>
      </c>
      <c r="C39" s="14">
        <v>1</v>
      </c>
      <c r="D39" s="15">
        <v>9.1743119266055051E-3</v>
      </c>
      <c r="E39" s="113"/>
      <c r="F39" s="114"/>
      <c r="G39" s="115"/>
      <c r="H39" s="115"/>
      <c r="I39" s="111"/>
      <c r="J39" s="111"/>
    </row>
    <row r="40" spans="1:10" x14ac:dyDescent="0.35">
      <c r="A40" s="112"/>
      <c r="B40" s="13" t="s">
        <v>71</v>
      </c>
      <c r="C40" s="14">
        <v>12</v>
      </c>
      <c r="D40" s="15">
        <v>0.11009174311926606</v>
      </c>
      <c r="E40" s="113"/>
      <c r="F40" s="114"/>
      <c r="G40" s="115"/>
      <c r="H40" s="115"/>
      <c r="I40" s="111"/>
      <c r="J40" s="111"/>
    </row>
    <row r="41" spans="1:10" x14ac:dyDescent="0.35">
      <c r="A41" s="112"/>
      <c r="B41" s="13" t="s">
        <v>72</v>
      </c>
      <c r="C41" s="14">
        <v>95</v>
      </c>
      <c r="D41" s="15">
        <v>0.87155963302752293</v>
      </c>
      <c r="E41" s="113"/>
      <c r="F41" s="114"/>
      <c r="G41" s="115"/>
      <c r="H41" s="115"/>
      <c r="I41" s="111"/>
      <c r="J41" s="111"/>
    </row>
    <row r="42" spans="1:10" x14ac:dyDescent="0.35">
      <c r="A42" s="116" t="s">
        <v>257</v>
      </c>
      <c r="B42" s="7" t="s">
        <v>74</v>
      </c>
      <c r="C42" s="8">
        <v>4</v>
      </c>
      <c r="D42" s="9">
        <v>4.2553191489361701E-2</v>
      </c>
      <c r="E42" s="117">
        <v>94</v>
      </c>
      <c r="F42" s="118">
        <v>5.889724310776942E-2</v>
      </c>
      <c r="G42" s="115">
        <v>34563.106363636369</v>
      </c>
      <c r="H42" s="115">
        <v>2035.6716780587835</v>
      </c>
      <c r="I42" s="111">
        <v>79.875</v>
      </c>
      <c r="J42" s="111">
        <v>5.1836283185840708</v>
      </c>
    </row>
    <row r="43" spans="1:10" x14ac:dyDescent="0.35">
      <c r="A43" s="116"/>
      <c r="B43" s="7" t="s">
        <v>75</v>
      </c>
      <c r="C43" s="8">
        <v>87</v>
      </c>
      <c r="D43" s="9">
        <v>0.92553191489361697</v>
      </c>
      <c r="E43" s="117"/>
      <c r="F43" s="118"/>
      <c r="G43" s="115"/>
      <c r="H43" s="115"/>
      <c r="I43" s="111"/>
      <c r="J43" s="111"/>
    </row>
    <row r="44" spans="1:10" x14ac:dyDescent="0.35">
      <c r="A44" s="116"/>
      <c r="B44" s="7" t="s">
        <v>76</v>
      </c>
      <c r="C44" s="8">
        <v>3</v>
      </c>
      <c r="D44" s="9">
        <v>3.1914893617021274E-2</v>
      </c>
      <c r="E44" s="117"/>
      <c r="F44" s="118"/>
      <c r="G44" s="115"/>
      <c r="H44" s="115"/>
      <c r="I44" s="111"/>
      <c r="J44" s="111"/>
    </row>
    <row r="45" spans="1:10" x14ac:dyDescent="0.35">
      <c r="A45" s="12" t="s">
        <v>258</v>
      </c>
      <c r="B45" s="13" t="s">
        <v>78</v>
      </c>
      <c r="C45" s="14">
        <v>76</v>
      </c>
      <c r="D45" s="15">
        <v>1</v>
      </c>
      <c r="E45" s="14">
        <v>76</v>
      </c>
      <c r="F45" s="15">
        <v>4.7619047619047616E-2</v>
      </c>
      <c r="G45" s="10">
        <v>98518.412444444461</v>
      </c>
      <c r="H45" s="10">
        <v>4691.3529735449738</v>
      </c>
      <c r="I45" s="11">
        <v>32.081081081081081</v>
      </c>
      <c r="J45" s="11">
        <v>0.87536873156342176</v>
      </c>
    </row>
    <row r="46" spans="1:10" x14ac:dyDescent="0.35">
      <c r="A46" s="116" t="s">
        <v>259</v>
      </c>
      <c r="B46" s="7" t="s">
        <v>80</v>
      </c>
      <c r="C46" s="8">
        <v>4</v>
      </c>
      <c r="D46" s="9">
        <v>5.3333333333333337E-2</v>
      </c>
      <c r="E46" s="117">
        <v>75</v>
      </c>
      <c r="F46" s="118">
        <v>4.6992481203007516E-2</v>
      </c>
      <c r="G46" s="115">
        <v>41356.239999999998</v>
      </c>
      <c r="H46" s="115">
        <v>1943.4323308270675</v>
      </c>
      <c r="I46" s="111">
        <v>68.900000000000006</v>
      </c>
      <c r="J46" s="111">
        <v>2.5405604719764012</v>
      </c>
    </row>
    <row r="47" spans="1:10" x14ac:dyDescent="0.35">
      <c r="A47" s="116"/>
      <c r="B47" s="7" t="s">
        <v>81</v>
      </c>
      <c r="C47" s="8">
        <v>68</v>
      </c>
      <c r="D47" s="9">
        <v>0.90666666666666662</v>
      </c>
      <c r="E47" s="117"/>
      <c r="F47" s="118"/>
      <c r="G47" s="115"/>
      <c r="H47" s="115"/>
      <c r="I47" s="111"/>
      <c r="J47" s="111"/>
    </row>
    <row r="48" spans="1:10" x14ac:dyDescent="0.35">
      <c r="A48" s="116"/>
      <c r="B48" s="7" t="s">
        <v>82</v>
      </c>
      <c r="C48" s="8">
        <v>3</v>
      </c>
      <c r="D48" s="9">
        <v>0.04</v>
      </c>
      <c r="E48" s="117"/>
      <c r="F48" s="118"/>
      <c r="G48" s="115"/>
      <c r="H48" s="115"/>
      <c r="I48" s="111"/>
      <c r="J48" s="111"/>
    </row>
    <row r="49" spans="1:13" x14ac:dyDescent="0.35">
      <c r="A49" s="112" t="s">
        <v>261</v>
      </c>
      <c r="B49" s="13" t="s">
        <v>84</v>
      </c>
      <c r="C49" s="14">
        <v>2</v>
      </c>
      <c r="D49" s="15">
        <v>2.9411764705882353E-2</v>
      </c>
      <c r="E49" s="113">
        <v>68</v>
      </c>
      <c r="F49" s="114">
        <v>4.2606516290726815E-2</v>
      </c>
      <c r="G49" s="115">
        <v>8527.2144444444457</v>
      </c>
      <c r="H49" s="115">
        <v>363.31490114174329</v>
      </c>
      <c r="I49" s="111">
        <v>117.25</v>
      </c>
      <c r="J49" s="111">
        <v>5.1880530973451329</v>
      </c>
    </row>
    <row r="50" spans="1:13" x14ac:dyDescent="0.35">
      <c r="A50" s="112"/>
      <c r="B50" s="13" t="s">
        <v>85</v>
      </c>
      <c r="C50" s="14">
        <v>6</v>
      </c>
      <c r="D50" s="15">
        <v>8.8235294117647065E-2</v>
      </c>
      <c r="E50" s="113"/>
      <c r="F50" s="114"/>
      <c r="G50" s="115"/>
      <c r="H50" s="115"/>
      <c r="I50" s="111"/>
      <c r="J50" s="111"/>
    </row>
    <row r="51" spans="1:13" x14ac:dyDescent="0.35">
      <c r="A51" s="112"/>
      <c r="B51" s="13" t="s">
        <v>86</v>
      </c>
      <c r="C51" s="14">
        <v>4</v>
      </c>
      <c r="D51" s="15">
        <v>5.8823529411764705E-2</v>
      </c>
      <c r="E51" s="113"/>
      <c r="F51" s="114"/>
      <c r="G51" s="115"/>
      <c r="H51" s="115"/>
      <c r="I51" s="111"/>
      <c r="J51" s="111"/>
    </row>
    <row r="52" spans="1:13" x14ac:dyDescent="0.35">
      <c r="A52" s="112"/>
      <c r="B52" s="13" t="s">
        <v>87</v>
      </c>
      <c r="C52" s="14">
        <v>1</v>
      </c>
      <c r="D52" s="15">
        <v>1.4705882352941176E-2</v>
      </c>
      <c r="E52" s="113"/>
      <c r="F52" s="114"/>
      <c r="G52" s="115"/>
      <c r="H52" s="115"/>
      <c r="I52" s="111"/>
      <c r="J52" s="111"/>
    </row>
    <row r="53" spans="1:13" x14ac:dyDescent="0.35">
      <c r="A53" s="112"/>
      <c r="B53" s="13" t="s">
        <v>88</v>
      </c>
      <c r="C53" s="14">
        <v>53</v>
      </c>
      <c r="D53" s="15">
        <v>0.77941176470588236</v>
      </c>
      <c r="E53" s="113"/>
      <c r="F53" s="114"/>
      <c r="G53" s="115"/>
      <c r="H53" s="115"/>
      <c r="I53" s="111"/>
      <c r="J53" s="111"/>
    </row>
    <row r="54" spans="1:13" x14ac:dyDescent="0.35">
      <c r="A54" s="112"/>
      <c r="B54" s="13" t="s">
        <v>89</v>
      </c>
      <c r="C54" s="14">
        <v>2</v>
      </c>
      <c r="D54" s="15">
        <v>2.9411764705882353E-2</v>
      </c>
      <c r="E54" s="113"/>
      <c r="F54" s="114"/>
      <c r="G54" s="115"/>
      <c r="H54" s="115"/>
      <c r="I54" s="111"/>
      <c r="J54" s="111"/>
    </row>
    <row r="55" spans="1:13" x14ac:dyDescent="0.35">
      <c r="A55" s="116" t="s">
        <v>262</v>
      </c>
      <c r="B55" s="7" t="s">
        <v>91</v>
      </c>
      <c r="C55" s="8">
        <v>1</v>
      </c>
      <c r="D55" s="9">
        <v>1.8181818181818181E-2</v>
      </c>
      <c r="E55" s="117">
        <v>55</v>
      </c>
      <c r="F55" s="118">
        <v>3.4461152882205512E-2</v>
      </c>
      <c r="G55" s="115">
        <v>16409.955000000002</v>
      </c>
      <c r="H55" s="115">
        <v>565.50596804511281</v>
      </c>
      <c r="I55" s="111">
        <v>51.870370370370374</v>
      </c>
      <c r="J55" s="111">
        <v>2.0656342182890857</v>
      </c>
    </row>
    <row r="56" spans="1:13" x14ac:dyDescent="0.35">
      <c r="A56" s="116"/>
      <c r="B56" s="7" t="s">
        <v>92</v>
      </c>
      <c r="C56" s="8">
        <v>31</v>
      </c>
      <c r="D56" s="9">
        <v>0.5636363636363636</v>
      </c>
      <c r="E56" s="117"/>
      <c r="F56" s="118"/>
      <c r="G56" s="115"/>
      <c r="H56" s="115"/>
      <c r="I56" s="111"/>
      <c r="J56" s="111"/>
    </row>
    <row r="57" spans="1:13" x14ac:dyDescent="0.35">
      <c r="A57" s="116"/>
      <c r="B57" s="7" t="s">
        <v>93</v>
      </c>
      <c r="C57" s="8">
        <v>2</v>
      </c>
      <c r="D57" s="9">
        <v>3.6363636363636362E-2</v>
      </c>
      <c r="E57" s="117"/>
      <c r="F57" s="118"/>
      <c r="G57" s="115"/>
      <c r="H57" s="115"/>
      <c r="I57" s="111"/>
      <c r="J57" s="111"/>
    </row>
    <row r="58" spans="1:13" x14ac:dyDescent="0.35">
      <c r="A58" s="116"/>
      <c r="B58" s="7" t="s">
        <v>94</v>
      </c>
      <c r="C58" s="8">
        <v>3</v>
      </c>
      <c r="D58" s="9">
        <v>5.4545454545454543E-2</v>
      </c>
      <c r="E58" s="117"/>
      <c r="F58" s="118"/>
      <c r="G58" s="115"/>
      <c r="H58" s="115"/>
      <c r="I58" s="111"/>
      <c r="J58" s="111"/>
    </row>
    <row r="59" spans="1:13" x14ac:dyDescent="0.35">
      <c r="A59" s="116"/>
      <c r="B59" s="7" t="s">
        <v>95</v>
      </c>
      <c r="C59" s="8">
        <v>14</v>
      </c>
      <c r="D59" s="9">
        <v>0.25454545454545452</v>
      </c>
      <c r="E59" s="117"/>
      <c r="F59" s="118"/>
      <c r="G59" s="115"/>
      <c r="H59" s="115"/>
      <c r="I59" s="111"/>
      <c r="J59" s="111"/>
    </row>
    <row r="60" spans="1:13" x14ac:dyDescent="0.35">
      <c r="A60" s="116"/>
      <c r="B60" s="7" t="s">
        <v>96</v>
      </c>
      <c r="C60" s="8">
        <v>4</v>
      </c>
      <c r="D60" s="9">
        <v>7.2727272727272724E-2</v>
      </c>
      <c r="E60" s="117"/>
      <c r="F60" s="118"/>
      <c r="G60" s="115"/>
      <c r="H60" s="115"/>
      <c r="I60" s="111"/>
      <c r="J60" s="111"/>
    </row>
    <row r="61" spans="1:13" x14ac:dyDescent="0.35">
      <c r="A61" s="112" t="s">
        <v>263</v>
      </c>
      <c r="B61" s="13" t="s">
        <v>98</v>
      </c>
      <c r="C61" s="14">
        <v>10</v>
      </c>
      <c r="D61" s="15">
        <v>0.20408163265306123</v>
      </c>
      <c r="E61" s="113">
        <v>49</v>
      </c>
      <c r="F61" s="114">
        <v>3.0701754385964911E-2</v>
      </c>
      <c r="G61" s="115">
        <v>18494.211428571427</v>
      </c>
      <c r="H61" s="115">
        <v>567.80473684210517</v>
      </c>
      <c r="I61" s="111">
        <v>32</v>
      </c>
      <c r="J61" s="111">
        <v>0.84955752212389379</v>
      </c>
    </row>
    <row r="62" spans="1:13" x14ac:dyDescent="0.35">
      <c r="A62" s="112"/>
      <c r="B62" s="13" t="s">
        <v>99</v>
      </c>
      <c r="C62" s="14">
        <v>1</v>
      </c>
      <c r="D62" s="15">
        <v>2.0408163265306121E-2</v>
      </c>
      <c r="E62" s="113"/>
      <c r="F62" s="114"/>
      <c r="G62" s="115"/>
      <c r="H62" s="115"/>
      <c r="I62" s="111"/>
      <c r="J62" s="111"/>
    </row>
    <row r="63" spans="1:13" x14ac:dyDescent="0.35">
      <c r="A63" s="112"/>
      <c r="B63" s="13" t="s">
        <v>100</v>
      </c>
      <c r="C63" s="14">
        <v>2</v>
      </c>
      <c r="D63" s="15">
        <v>4.0816326530612242E-2</v>
      </c>
      <c r="E63" s="113"/>
      <c r="F63" s="114"/>
      <c r="G63" s="115"/>
      <c r="H63" s="115"/>
      <c r="I63" s="111"/>
      <c r="J63" s="111"/>
    </row>
    <row r="64" spans="1:13" x14ac:dyDescent="0.35">
      <c r="A64" s="112"/>
      <c r="B64" s="13" t="s">
        <v>101</v>
      </c>
      <c r="C64" s="14">
        <v>8</v>
      </c>
      <c r="D64" s="15">
        <v>0.16326530612244897</v>
      </c>
      <c r="E64" s="113"/>
      <c r="F64" s="114"/>
      <c r="G64" s="115"/>
      <c r="H64" s="115"/>
      <c r="I64" s="111"/>
      <c r="J64" s="111"/>
      <c r="M64" s="18"/>
    </row>
    <row r="65" spans="1:13" x14ac:dyDescent="0.35">
      <c r="A65" s="112"/>
      <c r="B65" s="13" t="s">
        <v>102</v>
      </c>
      <c r="C65" s="14">
        <v>4</v>
      </c>
      <c r="D65" s="15">
        <v>8.1632653061224483E-2</v>
      </c>
      <c r="E65" s="113"/>
      <c r="F65" s="114"/>
      <c r="G65" s="115"/>
      <c r="H65" s="115"/>
      <c r="I65" s="111"/>
      <c r="J65" s="111"/>
      <c r="M65" s="18"/>
    </row>
    <row r="66" spans="1:13" x14ac:dyDescent="0.35">
      <c r="A66" s="112"/>
      <c r="B66" s="13" t="s">
        <v>103</v>
      </c>
      <c r="C66" s="14">
        <v>7</v>
      </c>
      <c r="D66" s="15">
        <v>0.14285714285714285</v>
      </c>
      <c r="E66" s="113"/>
      <c r="F66" s="114"/>
      <c r="G66" s="115"/>
      <c r="H66" s="115"/>
      <c r="I66" s="111"/>
      <c r="J66" s="111"/>
      <c r="M66" s="18"/>
    </row>
    <row r="67" spans="1:13" x14ac:dyDescent="0.35">
      <c r="A67" s="112"/>
      <c r="B67" s="13" t="s">
        <v>104</v>
      </c>
      <c r="C67" s="14">
        <v>3</v>
      </c>
      <c r="D67" s="15">
        <v>6.1224489795918366E-2</v>
      </c>
      <c r="E67" s="113"/>
      <c r="F67" s="114"/>
      <c r="G67" s="115"/>
      <c r="H67" s="115"/>
      <c r="I67" s="111"/>
      <c r="J67" s="111"/>
      <c r="M67" s="18"/>
    </row>
    <row r="68" spans="1:13" x14ac:dyDescent="0.35">
      <c r="A68" s="112"/>
      <c r="B68" s="13" t="s">
        <v>105</v>
      </c>
      <c r="C68" s="14">
        <v>14</v>
      </c>
      <c r="D68" s="15">
        <v>0.2857142857142857</v>
      </c>
      <c r="E68" s="113"/>
      <c r="F68" s="114"/>
      <c r="G68" s="115"/>
      <c r="H68" s="115"/>
      <c r="I68" s="111"/>
      <c r="J68" s="111"/>
      <c r="M68" s="18"/>
    </row>
    <row r="69" spans="1:13" x14ac:dyDescent="0.35">
      <c r="A69" s="116" t="s">
        <v>264</v>
      </c>
      <c r="B69" s="7" t="s">
        <v>107</v>
      </c>
      <c r="C69" s="8">
        <v>6</v>
      </c>
      <c r="D69" s="9">
        <v>0.125</v>
      </c>
      <c r="E69" s="117">
        <v>48</v>
      </c>
      <c r="F69" s="118">
        <v>3.007518796992481E-2</v>
      </c>
      <c r="G69" s="115">
        <v>20273.353333333333</v>
      </c>
      <c r="H69" s="115">
        <v>609.72491228070169</v>
      </c>
      <c r="I69" s="111">
        <v>77.488372093023258</v>
      </c>
      <c r="J69" s="111">
        <v>2.4572271386430682</v>
      </c>
      <c r="M69" s="18"/>
    </row>
    <row r="70" spans="1:13" x14ac:dyDescent="0.35">
      <c r="A70" s="116"/>
      <c r="B70" s="7" t="s">
        <v>108</v>
      </c>
      <c r="C70" s="8">
        <v>11</v>
      </c>
      <c r="D70" s="9">
        <v>0.22916666666666666</v>
      </c>
      <c r="E70" s="117"/>
      <c r="F70" s="118"/>
      <c r="G70" s="115"/>
      <c r="H70" s="115"/>
      <c r="I70" s="111"/>
      <c r="J70" s="111"/>
      <c r="M70" s="18"/>
    </row>
    <row r="71" spans="1:13" x14ac:dyDescent="0.35">
      <c r="A71" s="116"/>
      <c r="B71" s="7" t="s">
        <v>109</v>
      </c>
      <c r="C71" s="8">
        <v>2</v>
      </c>
      <c r="D71" s="9">
        <v>4.1666666666666664E-2</v>
      </c>
      <c r="E71" s="117"/>
      <c r="F71" s="118"/>
      <c r="G71" s="115"/>
      <c r="H71" s="115"/>
      <c r="I71" s="111"/>
      <c r="J71" s="111"/>
      <c r="M71" s="18"/>
    </row>
    <row r="72" spans="1:13" x14ac:dyDescent="0.35">
      <c r="A72" s="116"/>
      <c r="B72" s="7" t="s">
        <v>110</v>
      </c>
      <c r="C72" s="8">
        <v>1</v>
      </c>
      <c r="D72" s="9">
        <v>2.0833333333333332E-2</v>
      </c>
      <c r="E72" s="117"/>
      <c r="F72" s="118"/>
      <c r="G72" s="115"/>
      <c r="H72" s="115"/>
      <c r="I72" s="111"/>
      <c r="J72" s="111"/>
      <c r="M72" s="18"/>
    </row>
    <row r="73" spans="1:13" x14ac:dyDescent="0.35">
      <c r="A73" s="116"/>
      <c r="B73" s="7" t="s">
        <v>111</v>
      </c>
      <c r="C73" s="8">
        <v>17</v>
      </c>
      <c r="D73" s="9">
        <v>0.35416666666666669</v>
      </c>
      <c r="E73" s="117"/>
      <c r="F73" s="118"/>
      <c r="G73" s="115"/>
      <c r="H73" s="115"/>
      <c r="I73" s="111"/>
      <c r="J73" s="111"/>
      <c r="M73" s="18"/>
    </row>
    <row r="74" spans="1:13" x14ac:dyDescent="0.35">
      <c r="A74" s="116"/>
      <c r="B74" s="7" t="s">
        <v>112</v>
      </c>
      <c r="C74" s="8">
        <v>8</v>
      </c>
      <c r="D74" s="9">
        <v>0.16666666666666666</v>
      </c>
      <c r="E74" s="117"/>
      <c r="F74" s="118"/>
      <c r="G74" s="115"/>
      <c r="H74" s="115"/>
      <c r="I74" s="111"/>
      <c r="J74" s="111"/>
      <c r="M74" s="18"/>
    </row>
    <row r="75" spans="1:13" x14ac:dyDescent="0.35">
      <c r="A75" s="116"/>
      <c r="B75" s="7" t="s">
        <v>113</v>
      </c>
      <c r="C75" s="8">
        <v>3</v>
      </c>
      <c r="D75" s="9">
        <v>6.25E-2</v>
      </c>
      <c r="E75" s="117"/>
      <c r="F75" s="118"/>
      <c r="G75" s="115"/>
      <c r="H75" s="115"/>
      <c r="I75" s="111"/>
      <c r="J75" s="111"/>
      <c r="M75" s="18"/>
    </row>
    <row r="76" spans="1:13" x14ac:dyDescent="0.35">
      <c r="A76" s="112" t="s">
        <v>266</v>
      </c>
      <c r="B76" s="13" t="s">
        <v>115</v>
      </c>
      <c r="C76" s="14">
        <v>2</v>
      </c>
      <c r="D76" s="15">
        <v>5.8823529411764705E-2</v>
      </c>
      <c r="E76" s="113">
        <v>34</v>
      </c>
      <c r="F76" s="114">
        <v>2.1303258145363407E-2</v>
      </c>
      <c r="G76" s="115">
        <v>754429.91249999998</v>
      </c>
      <c r="H76" s="115">
        <v>16071.815178571427</v>
      </c>
      <c r="I76" s="111">
        <v>78.612903225806448</v>
      </c>
      <c r="J76" s="111">
        <v>1.7971976401179941</v>
      </c>
      <c r="M76" s="18"/>
    </row>
    <row r="77" spans="1:13" x14ac:dyDescent="0.35">
      <c r="A77" s="112"/>
      <c r="B77" s="13" t="s">
        <v>116</v>
      </c>
      <c r="C77" s="14">
        <v>1</v>
      </c>
      <c r="D77" s="15">
        <v>2.9411764705882353E-2</v>
      </c>
      <c r="E77" s="113"/>
      <c r="F77" s="114"/>
      <c r="G77" s="115"/>
      <c r="H77" s="115"/>
      <c r="I77" s="111"/>
      <c r="J77" s="111"/>
      <c r="M77" s="18"/>
    </row>
    <row r="78" spans="1:13" x14ac:dyDescent="0.35">
      <c r="A78" s="112"/>
      <c r="B78" s="13" t="s">
        <v>117</v>
      </c>
      <c r="C78" s="14">
        <v>3</v>
      </c>
      <c r="D78" s="15">
        <v>8.8235294117647065E-2</v>
      </c>
      <c r="E78" s="113"/>
      <c r="F78" s="114"/>
      <c r="G78" s="115"/>
      <c r="H78" s="115"/>
      <c r="I78" s="111"/>
      <c r="J78" s="111"/>
      <c r="M78" s="18"/>
    </row>
    <row r="79" spans="1:13" x14ac:dyDescent="0.35">
      <c r="A79" s="112"/>
      <c r="B79" s="13" t="s">
        <v>118</v>
      </c>
      <c r="C79" s="14">
        <v>9</v>
      </c>
      <c r="D79" s="15">
        <v>0.26470588235294118</v>
      </c>
      <c r="E79" s="113"/>
      <c r="F79" s="114"/>
      <c r="G79" s="115"/>
      <c r="H79" s="115"/>
      <c r="I79" s="111"/>
      <c r="J79" s="111"/>
      <c r="M79" s="18"/>
    </row>
    <row r="80" spans="1:13" x14ac:dyDescent="0.35">
      <c r="A80" s="112"/>
      <c r="B80" s="13" t="s">
        <v>705</v>
      </c>
      <c r="C80" s="14">
        <v>1</v>
      </c>
      <c r="D80" s="15">
        <v>2.9411764705882353E-2</v>
      </c>
      <c r="E80" s="113"/>
      <c r="F80" s="114"/>
      <c r="G80" s="115"/>
      <c r="H80" s="115"/>
      <c r="I80" s="111"/>
      <c r="J80" s="111"/>
      <c r="M80" s="18"/>
    </row>
    <row r="81" spans="1:13" x14ac:dyDescent="0.35">
      <c r="A81" s="112"/>
      <c r="B81" s="13" t="s">
        <v>119</v>
      </c>
      <c r="C81" s="14">
        <v>2</v>
      </c>
      <c r="D81" s="15">
        <v>5.8823529411764705E-2</v>
      </c>
      <c r="E81" s="113"/>
      <c r="F81" s="114"/>
      <c r="G81" s="115"/>
      <c r="H81" s="115"/>
      <c r="I81" s="111"/>
      <c r="J81" s="111"/>
      <c r="M81" s="18"/>
    </row>
    <row r="82" spans="1:13" x14ac:dyDescent="0.35">
      <c r="A82" s="112"/>
      <c r="B82" s="13" t="s">
        <v>120</v>
      </c>
      <c r="C82" s="14">
        <v>16</v>
      </c>
      <c r="D82" s="15">
        <v>0.47058823529411764</v>
      </c>
      <c r="E82" s="113"/>
      <c r="F82" s="114"/>
      <c r="G82" s="115"/>
      <c r="H82" s="115"/>
      <c r="I82" s="111"/>
      <c r="J82" s="111"/>
      <c r="M82" s="18"/>
    </row>
    <row r="83" spans="1:13" x14ac:dyDescent="0.35">
      <c r="A83" s="116" t="s">
        <v>267</v>
      </c>
      <c r="B83" s="7" t="s">
        <v>122</v>
      </c>
      <c r="C83" s="8">
        <v>1</v>
      </c>
      <c r="D83" s="9">
        <v>3.0303030303030304E-2</v>
      </c>
      <c r="E83" s="117">
        <v>33</v>
      </c>
      <c r="F83" s="118">
        <v>2.0676691729323307E-2</v>
      </c>
      <c r="G83" s="115" t="s">
        <v>270</v>
      </c>
      <c r="H83" s="115">
        <v>0</v>
      </c>
      <c r="I83" s="111">
        <v>29.454545454545453</v>
      </c>
      <c r="J83" s="111">
        <v>0.7168141592920354</v>
      </c>
    </row>
    <row r="84" spans="1:13" x14ac:dyDescent="0.35">
      <c r="A84" s="116"/>
      <c r="B84" s="7" t="s">
        <v>123</v>
      </c>
      <c r="C84" s="8">
        <v>16</v>
      </c>
      <c r="D84" s="9">
        <v>0.48484848484848486</v>
      </c>
      <c r="E84" s="117"/>
      <c r="F84" s="118"/>
      <c r="G84" s="115"/>
      <c r="H84" s="115"/>
      <c r="I84" s="111"/>
      <c r="J84" s="111"/>
    </row>
    <row r="85" spans="1:13" x14ac:dyDescent="0.35">
      <c r="A85" s="116"/>
      <c r="B85" s="7" t="s">
        <v>124</v>
      </c>
      <c r="C85" s="8">
        <v>9</v>
      </c>
      <c r="D85" s="9">
        <v>0.27272727272727271</v>
      </c>
      <c r="E85" s="117"/>
      <c r="F85" s="118"/>
      <c r="G85" s="115"/>
      <c r="H85" s="115"/>
      <c r="I85" s="111"/>
      <c r="J85" s="111"/>
    </row>
    <row r="86" spans="1:13" x14ac:dyDescent="0.35">
      <c r="A86" s="116"/>
      <c r="B86" s="7" t="s">
        <v>125</v>
      </c>
      <c r="C86" s="8">
        <v>4</v>
      </c>
      <c r="D86" s="9">
        <v>0.12121212121212122</v>
      </c>
      <c r="E86" s="117"/>
      <c r="F86" s="118"/>
      <c r="G86" s="115"/>
      <c r="H86" s="115"/>
      <c r="I86" s="111"/>
      <c r="J86" s="111"/>
    </row>
    <row r="87" spans="1:13" x14ac:dyDescent="0.35">
      <c r="A87" s="116"/>
      <c r="B87" s="7" t="s">
        <v>706</v>
      </c>
      <c r="C87" s="8">
        <v>1</v>
      </c>
      <c r="D87" s="9">
        <v>3.0303030303030304E-2</v>
      </c>
      <c r="E87" s="117"/>
      <c r="F87" s="118"/>
      <c r="G87" s="115"/>
      <c r="H87" s="115"/>
      <c r="I87" s="111"/>
      <c r="J87" s="111"/>
    </row>
    <row r="88" spans="1:13" x14ac:dyDescent="0.35">
      <c r="A88" s="116"/>
      <c r="B88" s="7" t="s">
        <v>126</v>
      </c>
      <c r="C88" s="8">
        <v>2</v>
      </c>
      <c r="D88" s="9">
        <v>6.0606060606060608E-2</v>
      </c>
      <c r="E88" s="117"/>
      <c r="F88" s="118"/>
      <c r="G88" s="115"/>
      <c r="H88" s="115"/>
      <c r="I88" s="111"/>
      <c r="J88" s="111"/>
    </row>
    <row r="89" spans="1:13" x14ac:dyDescent="0.35">
      <c r="A89" s="112" t="s">
        <v>268</v>
      </c>
      <c r="B89" s="13" t="s">
        <v>128</v>
      </c>
      <c r="C89" s="14">
        <v>4</v>
      </c>
      <c r="D89" s="15">
        <v>0.16666666666666666</v>
      </c>
      <c r="E89" s="113">
        <v>24</v>
      </c>
      <c r="F89" s="114">
        <v>1.5037593984962405E-2</v>
      </c>
      <c r="G89" s="115">
        <v>51268.072</v>
      </c>
      <c r="H89" s="115">
        <v>770.94845112781945</v>
      </c>
      <c r="I89" s="111">
        <v>16.294117647058822</v>
      </c>
      <c r="J89" s="111">
        <v>0.20427728613569321</v>
      </c>
    </row>
    <row r="90" spans="1:13" x14ac:dyDescent="0.35">
      <c r="A90" s="112"/>
      <c r="B90" s="13" t="s">
        <v>129</v>
      </c>
      <c r="C90" s="14">
        <v>18</v>
      </c>
      <c r="D90" s="15">
        <v>0.75</v>
      </c>
      <c r="E90" s="113"/>
      <c r="F90" s="114"/>
      <c r="G90" s="115"/>
      <c r="H90" s="115"/>
      <c r="I90" s="111"/>
      <c r="J90" s="111"/>
    </row>
    <row r="91" spans="1:13" x14ac:dyDescent="0.35">
      <c r="A91" s="112"/>
      <c r="B91" s="13" t="s">
        <v>130</v>
      </c>
      <c r="C91" s="14">
        <v>2</v>
      </c>
      <c r="D91" s="15">
        <v>8.3333333333333329E-2</v>
      </c>
      <c r="E91" s="113"/>
      <c r="F91" s="114"/>
      <c r="G91" s="115"/>
      <c r="H91" s="115"/>
      <c r="I91" s="111"/>
      <c r="J91" s="111"/>
    </row>
    <row r="92" spans="1:13" x14ac:dyDescent="0.35">
      <c r="A92" s="116" t="s">
        <v>271</v>
      </c>
      <c r="B92" s="7" t="s">
        <v>132</v>
      </c>
      <c r="C92" s="8">
        <v>2</v>
      </c>
      <c r="D92" s="9">
        <v>0.11764705882352941</v>
      </c>
      <c r="E92" s="117">
        <v>17</v>
      </c>
      <c r="F92" s="118">
        <v>1.0651629072681704E-2</v>
      </c>
      <c r="G92" s="115">
        <v>44341.66333333333</v>
      </c>
      <c r="H92" s="115">
        <v>472.31095029239759</v>
      </c>
      <c r="I92" s="111">
        <v>47.625</v>
      </c>
      <c r="J92" s="111">
        <v>0.56194690265486724</v>
      </c>
    </row>
    <row r="93" spans="1:13" x14ac:dyDescent="0.35">
      <c r="A93" s="116"/>
      <c r="B93" s="7" t="s">
        <v>133</v>
      </c>
      <c r="C93" s="8">
        <v>11</v>
      </c>
      <c r="D93" s="9">
        <v>0.6470588235294118</v>
      </c>
      <c r="E93" s="117"/>
      <c r="F93" s="118"/>
      <c r="G93" s="115"/>
      <c r="H93" s="115"/>
      <c r="I93" s="111"/>
      <c r="J93" s="111"/>
    </row>
    <row r="94" spans="1:13" x14ac:dyDescent="0.35">
      <c r="A94" s="116"/>
      <c r="B94" s="7" t="s">
        <v>134</v>
      </c>
      <c r="C94" s="8">
        <v>1</v>
      </c>
      <c r="D94" s="9">
        <v>5.8823529411764705E-2</v>
      </c>
      <c r="E94" s="117"/>
      <c r="F94" s="118"/>
      <c r="G94" s="115"/>
      <c r="H94" s="115"/>
      <c r="I94" s="111"/>
      <c r="J94" s="111"/>
    </row>
    <row r="95" spans="1:13" x14ac:dyDescent="0.35">
      <c r="A95" s="116"/>
      <c r="B95" s="7" t="s">
        <v>135</v>
      </c>
      <c r="C95" s="8">
        <v>2</v>
      </c>
      <c r="D95" s="9">
        <v>0.11764705882352941</v>
      </c>
      <c r="E95" s="117"/>
      <c r="F95" s="118"/>
      <c r="G95" s="115"/>
      <c r="H95" s="115"/>
      <c r="I95" s="111"/>
      <c r="J95" s="111"/>
    </row>
    <row r="96" spans="1:13" x14ac:dyDescent="0.35">
      <c r="A96" s="116"/>
      <c r="B96" s="7" t="s">
        <v>136</v>
      </c>
      <c r="C96" s="8">
        <v>1</v>
      </c>
      <c r="D96" s="9">
        <v>5.8823529411764705E-2</v>
      </c>
      <c r="E96" s="117"/>
      <c r="F96" s="118"/>
      <c r="G96" s="115"/>
      <c r="H96" s="115"/>
      <c r="I96" s="111"/>
      <c r="J96" s="111"/>
    </row>
    <row r="97" spans="1:10" x14ac:dyDescent="0.35">
      <c r="A97" s="112" t="s">
        <v>272</v>
      </c>
      <c r="B97" s="13" t="s">
        <v>138</v>
      </c>
      <c r="C97" s="14">
        <v>3</v>
      </c>
      <c r="D97" s="15">
        <v>0.25</v>
      </c>
      <c r="E97" s="113">
        <v>12</v>
      </c>
      <c r="F97" s="114">
        <v>7.5187969924812026E-3</v>
      </c>
      <c r="G97" s="115">
        <v>45898.368333333325</v>
      </c>
      <c r="H97" s="115">
        <v>345.10051378446104</v>
      </c>
      <c r="I97" s="111">
        <v>120.14285714285714</v>
      </c>
      <c r="J97" s="111">
        <v>0.62020648967551617</v>
      </c>
    </row>
    <row r="98" spans="1:10" x14ac:dyDescent="0.35">
      <c r="A98" s="112"/>
      <c r="B98" s="13" t="s">
        <v>139</v>
      </c>
      <c r="C98" s="14">
        <v>1</v>
      </c>
      <c r="D98" s="15">
        <v>8.3333333333333329E-2</v>
      </c>
      <c r="E98" s="113"/>
      <c r="F98" s="114"/>
      <c r="G98" s="115"/>
      <c r="H98" s="115"/>
      <c r="I98" s="111"/>
      <c r="J98" s="111"/>
    </row>
    <row r="99" spans="1:10" x14ac:dyDescent="0.35">
      <c r="A99" s="112"/>
      <c r="B99" s="13" t="s">
        <v>140</v>
      </c>
      <c r="C99" s="14">
        <v>2</v>
      </c>
      <c r="D99" s="15">
        <v>0.16666666666666666</v>
      </c>
      <c r="E99" s="113"/>
      <c r="F99" s="114"/>
      <c r="G99" s="115"/>
      <c r="H99" s="115"/>
      <c r="I99" s="111"/>
      <c r="J99" s="111"/>
    </row>
    <row r="100" spans="1:10" x14ac:dyDescent="0.35">
      <c r="A100" s="112"/>
      <c r="B100" s="13" t="s">
        <v>141</v>
      </c>
      <c r="C100" s="14">
        <v>2</v>
      </c>
      <c r="D100" s="15">
        <v>0.16666666666666666</v>
      </c>
      <c r="E100" s="113"/>
      <c r="F100" s="114"/>
      <c r="G100" s="115"/>
      <c r="H100" s="115"/>
      <c r="I100" s="111"/>
      <c r="J100" s="111"/>
    </row>
    <row r="101" spans="1:10" x14ac:dyDescent="0.35">
      <c r="A101" s="112"/>
      <c r="B101" s="13" t="s">
        <v>142</v>
      </c>
      <c r="C101" s="14">
        <v>4</v>
      </c>
      <c r="D101" s="15">
        <v>0.33333333333333331</v>
      </c>
      <c r="E101" s="113"/>
      <c r="F101" s="114"/>
      <c r="G101" s="115"/>
      <c r="H101" s="115"/>
      <c r="I101" s="111"/>
      <c r="J101" s="111"/>
    </row>
  </sheetData>
  <mergeCells count="121">
    <mergeCell ref="A2:J2"/>
    <mergeCell ref="L2:N2"/>
    <mergeCell ref="A4:A7"/>
    <mergeCell ref="E4:E7"/>
    <mergeCell ref="F4:F7"/>
    <mergeCell ref="G4:G7"/>
    <mergeCell ref="H4:H7"/>
    <mergeCell ref="I4:I7"/>
    <mergeCell ref="J4:J7"/>
    <mergeCell ref="J8:J9"/>
    <mergeCell ref="A10:A16"/>
    <mergeCell ref="E10:E16"/>
    <mergeCell ref="F10:F16"/>
    <mergeCell ref="G10:G16"/>
    <mergeCell ref="H10:H16"/>
    <mergeCell ref="I10:I16"/>
    <mergeCell ref="J10:J16"/>
    <mergeCell ref="A8:A9"/>
    <mergeCell ref="E8:E9"/>
    <mergeCell ref="F8:F9"/>
    <mergeCell ref="G8:G9"/>
    <mergeCell ref="H8:H9"/>
    <mergeCell ref="I8:I9"/>
    <mergeCell ref="J17:J28"/>
    <mergeCell ref="A29:A37"/>
    <mergeCell ref="E29:E37"/>
    <mergeCell ref="F29:F37"/>
    <mergeCell ref="G29:G37"/>
    <mergeCell ref="H29:H37"/>
    <mergeCell ref="I29:I37"/>
    <mergeCell ref="J29:J37"/>
    <mergeCell ref="A17:A28"/>
    <mergeCell ref="E17:E28"/>
    <mergeCell ref="F17:F28"/>
    <mergeCell ref="G17:G28"/>
    <mergeCell ref="H17:H28"/>
    <mergeCell ref="I17:I28"/>
    <mergeCell ref="J38:J41"/>
    <mergeCell ref="A42:A44"/>
    <mergeCell ref="E42:E44"/>
    <mergeCell ref="F42:F44"/>
    <mergeCell ref="G42:G44"/>
    <mergeCell ref="H42:H44"/>
    <mergeCell ref="I42:I44"/>
    <mergeCell ref="J42:J44"/>
    <mergeCell ref="A38:A41"/>
    <mergeCell ref="E38:E41"/>
    <mergeCell ref="F38:F41"/>
    <mergeCell ref="G38:G41"/>
    <mergeCell ref="H38:H41"/>
    <mergeCell ref="I38:I41"/>
    <mergeCell ref="J46:J48"/>
    <mergeCell ref="A49:A54"/>
    <mergeCell ref="E49:E54"/>
    <mergeCell ref="F49:F54"/>
    <mergeCell ref="G49:G54"/>
    <mergeCell ref="H49:H54"/>
    <mergeCell ref="I49:I54"/>
    <mergeCell ref="J49:J54"/>
    <mergeCell ref="A46:A48"/>
    <mergeCell ref="E46:E48"/>
    <mergeCell ref="F46:F48"/>
    <mergeCell ref="G46:G48"/>
    <mergeCell ref="H46:H48"/>
    <mergeCell ref="I46:I48"/>
    <mergeCell ref="J55:J60"/>
    <mergeCell ref="A61:A68"/>
    <mergeCell ref="E61:E68"/>
    <mergeCell ref="F61:F68"/>
    <mergeCell ref="G61:G68"/>
    <mergeCell ref="H61:H68"/>
    <mergeCell ref="I61:I68"/>
    <mergeCell ref="J61:J68"/>
    <mergeCell ref="A55:A60"/>
    <mergeCell ref="E55:E60"/>
    <mergeCell ref="F55:F60"/>
    <mergeCell ref="G55:G60"/>
    <mergeCell ref="H55:H60"/>
    <mergeCell ref="I55:I60"/>
    <mergeCell ref="J69:J75"/>
    <mergeCell ref="A76:A82"/>
    <mergeCell ref="E76:E82"/>
    <mergeCell ref="F76:F82"/>
    <mergeCell ref="G76:G82"/>
    <mergeCell ref="H76:H82"/>
    <mergeCell ref="I76:I82"/>
    <mergeCell ref="J76:J82"/>
    <mergeCell ref="A69:A75"/>
    <mergeCell ref="E69:E75"/>
    <mergeCell ref="F69:F75"/>
    <mergeCell ref="G69:G75"/>
    <mergeCell ref="H69:H75"/>
    <mergeCell ref="I69:I75"/>
    <mergeCell ref="J83:J88"/>
    <mergeCell ref="A89:A91"/>
    <mergeCell ref="E89:E91"/>
    <mergeCell ref="F89:F91"/>
    <mergeCell ref="G89:G91"/>
    <mergeCell ref="H89:H91"/>
    <mergeCell ref="I89:I91"/>
    <mergeCell ref="J89:J91"/>
    <mergeCell ref="A83:A88"/>
    <mergeCell ref="E83:E88"/>
    <mergeCell ref="F83:F88"/>
    <mergeCell ref="G83:G88"/>
    <mergeCell ref="H83:H88"/>
    <mergeCell ref="I83:I88"/>
    <mergeCell ref="J92:J96"/>
    <mergeCell ref="A97:A101"/>
    <mergeCell ref="E97:E101"/>
    <mergeCell ref="F97:F101"/>
    <mergeCell ref="G97:G101"/>
    <mergeCell ref="H97:H101"/>
    <mergeCell ref="I97:I101"/>
    <mergeCell ref="J97:J101"/>
    <mergeCell ref="A92:A96"/>
    <mergeCell ref="E92:E96"/>
    <mergeCell ref="F92:F96"/>
    <mergeCell ref="G92:G96"/>
    <mergeCell ref="H92:H96"/>
    <mergeCell ref="I92:I96"/>
  </mergeCells>
  <conditionalFormatting sqref="D4:D101">
    <cfRule type="colorScale" priority="23">
      <colorScale>
        <cfvo type="min"/>
        <cfvo type="max"/>
        <color rgb="FFFCFCFF"/>
        <color rgb="FFF8696B"/>
      </colorScale>
    </cfRule>
  </conditionalFormatting>
  <conditionalFormatting sqref="F4:F101">
    <cfRule type="colorScale" priority="22">
      <colorScale>
        <cfvo type="min"/>
        <cfvo type="max"/>
        <color rgb="FFFCFCFF"/>
        <color rgb="FFF8696B"/>
      </colorScale>
    </cfRule>
  </conditionalFormatting>
  <conditionalFormatting sqref="G4:G101">
    <cfRule type="colorScale" priority="1">
      <colorScale>
        <cfvo type="min"/>
        <cfvo type="max"/>
        <color rgb="FFFCFCFF"/>
        <color rgb="FFF8696B"/>
      </colorScale>
    </cfRule>
  </conditionalFormatting>
  <conditionalFormatting sqref="G3:H3">
    <cfRule type="colorScale" priority="2">
      <colorScale>
        <cfvo type="min"/>
        <cfvo type="max"/>
        <color rgb="FFFCFCFF"/>
        <color rgb="FFF8696B"/>
      </colorScale>
    </cfRule>
  </conditionalFormatting>
  <conditionalFormatting sqref="H4:H101">
    <cfRule type="colorScale" priority="21">
      <colorScale>
        <cfvo type="min"/>
        <cfvo type="max"/>
        <color rgb="FFFCFCFF"/>
        <color rgb="FFF8696B"/>
      </colorScale>
    </cfRule>
  </conditionalFormatting>
  <conditionalFormatting sqref="I4:I101">
    <cfRule type="colorScale" priority="20">
      <colorScale>
        <cfvo type="min"/>
        <cfvo type="max"/>
        <color rgb="FFFCFCFF"/>
        <color rgb="FFF8696B"/>
      </colorScale>
    </cfRule>
  </conditionalFormatting>
  <conditionalFormatting sqref="J4:J101">
    <cfRule type="colorScale" priority="3">
      <colorScale>
        <cfvo type="min"/>
        <cfvo type="max"/>
        <color rgb="FFFCFCFF"/>
        <color rgb="FFF8696B"/>
      </colorScale>
    </cfRule>
  </conditionalFormatting>
  <conditionalFormatting sqref="N4:N21">
    <cfRule type="colorScale" priority="18">
      <colorScale>
        <cfvo type="min"/>
        <cfvo type="max"/>
        <color rgb="FFFCFCFF"/>
        <color rgb="FFF8696B"/>
      </colorScale>
    </cfRule>
  </conditionalFormatting>
  <hyperlinks>
    <hyperlink ref="A1" location="'0. Cover'!A1" display="Return to Cover Page" xr:uid="{00000000-0004-0000-0200-000000000000}"/>
  </hyperlinks>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9"/>
  <sheetViews>
    <sheetView topLeftCell="B1" workbookViewId="0">
      <pane ySplit="3" topLeftCell="A4" activePane="bottomLeft" state="frozen"/>
      <selection pane="bottomLeft" activeCell="G19" sqref="G19"/>
    </sheetView>
  </sheetViews>
  <sheetFormatPr defaultRowHeight="14.5" x14ac:dyDescent="0.35"/>
  <cols>
    <col min="1" max="1" width="37.1796875" customWidth="1"/>
    <col min="2" max="2" width="48.7265625" customWidth="1"/>
    <col min="3" max="3" width="26.26953125" customWidth="1"/>
    <col min="4" max="4" width="17.54296875" customWidth="1"/>
    <col min="5" max="5" width="19.81640625" customWidth="1"/>
    <col min="6" max="6" width="16.1796875" customWidth="1"/>
    <col min="7" max="7" width="19.453125" customWidth="1"/>
    <col min="8" max="8" width="20.26953125" customWidth="1"/>
    <col min="10" max="10" width="44.1796875" customWidth="1"/>
    <col min="11" max="11" width="6.1796875" customWidth="1"/>
    <col min="12" max="12" width="6" customWidth="1"/>
    <col min="13" max="13" width="19.453125" customWidth="1"/>
    <col min="14" max="14" width="20.26953125" customWidth="1"/>
  </cols>
  <sheetData>
    <row r="1" spans="1:14" ht="44.5" customHeight="1" x14ac:dyDescent="0.65">
      <c r="A1" s="78" t="s">
        <v>28</v>
      </c>
      <c r="B1" s="79"/>
    </row>
    <row r="2" spans="1:14" ht="92.5" customHeight="1" x14ac:dyDescent="0.35">
      <c r="A2" s="119" t="s">
        <v>433</v>
      </c>
      <c r="B2" s="119"/>
      <c r="C2" s="119"/>
      <c r="D2" s="119"/>
      <c r="E2" s="119"/>
      <c r="F2" s="119"/>
      <c r="G2" s="119"/>
      <c r="H2" s="119"/>
      <c r="J2" s="119" t="s">
        <v>434</v>
      </c>
      <c r="K2" s="119"/>
      <c r="L2" s="119"/>
    </row>
    <row r="3" spans="1:14" x14ac:dyDescent="0.35">
      <c r="A3" s="6" t="s">
        <v>240</v>
      </c>
      <c r="B3" s="6" t="s">
        <v>241</v>
      </c>
      <c r="C3" s="6" t="s">
        <v>275</v>
      </c>
      <c r="D3" s="3" t="s">
        <v>243</v>
      </c>
      <c r="E3" s="6" t="s">
        <v>276</v>
      </c>
      <c r="F3" s="3" t="s">
        <v>277</v>
      </c>
      <c r="G3" s="4" t="s">
        <v>278</v>
      </c>
      <c r="H3" s="4" t="s">
        <v>279</v>
      </c>
      <c r="J3" s="6" t="s">
        <v>240</v>
      </c>
      <c r="K3" s="6" t="s">
        <v>250</v>
      </c>
      <c r="L3" s="6" t="s">
        <v>280</v>
      </c>
    </row>
    <row r="4" spans="1:14" x14ac:dyDescent="0.35">
      <c r="A4" s="23" t="s">
        <v>255</v>
      </c>
      <c r="B4" s="23" t="s">
        <v>65</v>
      </c>
      <c r="C4" s="8">
        <v>2</v>
      </c>
      <c r="D4" s="9">
        <f>C4/E4</f>
        <v>1</v>
      </c>
      <c r="E4" s="8">
        <v>2</v>
      </c>
      <c r="F4" s="9">
        <f>E4/SUM($E$4:$E$11)</f>
        <v>0.2</v>
      </c>
      <c r="G4" s="10">
        <v>11831.914999999999</v>
      </c>
      <c r="H4" s="10">
        <f>G4*F4</f>
        <v>2366.3829999999998</v>
      </c>
      <c r="J4" s="7" t="s">
        <v>255</v>
      </c>
      <c r="K4" s="8">
        <v>2</v>
      </c>
      <c r="L4" s="9">
        <v>0.2</v>
      </c>
    </row>
    <row r="5" spans="1:14" x14ac:dyDescent="0.35">
      <c r="A5" s="24" t="s">
        <v>251</v>
      </c>
      <c r="B5" s="24" t="s">
        <v>146</v>
      </c>
      <c r="C5" s="25">
        <v>1</v>
      </c>
      <c r="D5" s="26">
        <f>C5/E5</f>
        <v>1</v>
      </c>
      <c r="E5" s="25">
        <v>1</v>
      </c>
      <c r="F5" s="26">
        <f>E5/SUM($E$4:$E$11)</f>
        <v>0.1</v>
      </c>
      <c r="G5" s="27">
        <v>3212.05</v>
      </c>
      <c r="H5" s="27">
        <f>G5*F5</f>
        <v>321.20500000000004</v>
      </c>
      <c r="J5" s="7" t="s">
        <v>263</v>
      </c>
      <c r="K5" s="8">
        <v>2</v>
      </c>
      <c r="L5" s="9">
        <v>0.2</v>
      </c>
    </row>
    <row r="6" spans="1:14" x14ac:dyDescent="0.35">
      <c r="A6" s="123" t="s">
        <v>263</v>
      </c>
      <c r="B6" s="23" t="s">
        <v>176</v>
      </c>
      <c r="C6" s="8">
        <v>1</v>
      </c>
      <c r="D6" s="9">
        <f>C6/$E$6</f>
        <v>0.5</v>
      </c>
      <c r="E6" s="117">
        <v>2</v>
      </c>
      <c r="F6" s="118">
        <f>E6/SUM($E$4:$E$11)</f>
        <v>0.2</v>
      </c>
      <c r="G6" s="115">
        <v>12415</v>
      </c>
      <c r="H6" s="115">
        <f>G6*F6</f>
        <v>2483</v>
      </c>
      <c r="J6" s="7" t="s">
        <v>281</v>
      </c>
      <c r="K6" s="8">
        <v>2</v>
      </c>
      <c r="L6" s="9">
        <v>0.2</v>
      </c>
    </row>
    <row r="7" spans="1:14" x14ac:dyDescent="0.35">
      <c r="A7" s="123"/>
      <c r="B7" s="23" t="s">
        <v>104</v>
      </c>
      <c r="C7" s="8">
        <v>1</v>
      </c>
      <c r="D7" s="9">
        <f>C7/$E$6</f>
        <v>0.5</v>
      </c>
      <c r="E7" s="117"/>
      <c r="F7" s="118"/>
      <c r="G7" s="115"/>
      <c r="H7" s="115"/>
      <c r="J7" s="7" t="s">
        <v>251</v>
      </c>
      <c r="K7" s="8">
        <v>1</v>
      </c>
      <c r="L7" s="9">
        <v>0.1</v>
      </c>
    </row>
    <row r="8" spans="1:14" x14ac:dyDescent="0.35">
      <c r="A8" s="24" t="s">
        <v>252</v>
      </c>
      <c r="B8" s="24" t="s">
        <v>37</v>
      </c>
      <c r="C8" s="25">
        <v>1</v>
      </c>
      <c r="D8" s="26">
        <f>C8/E8</f>
        <v>1</v>
      </c>
      <c r="E8" s="25">
        <v>1</v>
      </c>
      <c r="F8" s="26">
        <f>E8/SUM($E$4:$E$11)</f>
        <v>0.1</v>
      </c>
      <c r="G8" s="27">
        <v>3672</v>
      </c>
      <c r="H8" s="27">
        <f>G8*F8</f>
        <v>367.20000000000005</v>
      </c>
      <c r="J8" s="7" t="s">
        <v>252</v>
      </c>
      <c r="K8" s="8">
        <v>1</v>
      </c>
      <c r="L8" s="9">
        <v>0.1</v>
      </c>
    </row>
    <row r="9" spans="1:14" x14ac:dyDescent="0.35">
      <c r="A9" s="23" t="s">
        <v>259</v>
      </c>
      <c r="B9" s="23" t="s">
        <v>81</v>
      </c>
      <c r="C9" s="8">
        <v>1</v>
      </c>
      <c r="D9" s="9">
        <f>C9/E9</f>
        <v>1</v>
      </c>
      <c r="E9" s="8">
        <v>1</v>
      </c>
      <c r="F9" s="9">
        <f>E9/SUM($E$4:$E$11)</f>
        <v>0.1</v>
      </c>
      <c r="G9" s="10">
        <v>18025</v>
      </c>
      <c r="H9" s="10">
        <f>G9*F9</f>
        <v>1802.5</v>
      </c>
      <c r="J9" s="7" t="s">
        <v>259</v>
      </c>
      <c r="K9" s="8">
        <v>1</v>
      </c>
      <c r="L9" s="9">
        <v>0.1</v>
      </c>
    </row>
    <row r="10" spans="1:14" x14ac:dyDescent="0.35">
      <c r="A10" s="24" t="s">
        <v>282</v>
      </c>
      <c r="B10" s="24" t="s">
        <v>185</v>
      </c>
      <c r="C10" s="25">
        <v>1</v>
      </c>
      <c r="D10" s="26">
        <f>C10/E10</f>
        <v>1</v>
      </c>
      <c r="E10" s="25">
        <v>1</v>
      </c>
      <c r="F10" s="26">
        <f>E10/SUM($E$4:$E$11)</f>
        <v>0.1</v>
      </c>
      <c r="G10" s="27">
        <v>7700</v>
      </c>
      <c r="H10" s="27">
        <f>G10*F10</f>
        <v>770</v>
      </c>
      <c r="J10" s="7" t="s">
        <v>282</v>
      </c>
      <c r="K10" s="8">
        <v>1</v>
      </c>
      <c r="L10" s="9">
        <v>0.1</v>
      </c>
    </row>
    <row r="11" spans="1:14" x14ac:dyDescent="0.35">
      <c r="A11" s="23" t="s">
        <v>281</v>
      </c>
      <c r="B11" s="23" t="s">
        <v>169</v>
      </c>
      <c r="C11" s="8">
        <v>2</v>
      </c>
      <c r="D11" s="9">
        <f>C11/E11</f>
        <v>1</v>
      </c>
      <c r="E11" s="8">
        <v>2</v>
      </c>
      <c r="F11" s="9">
        <f>E11/SUM($E$4:$E$11)</f>
        <v>0.2</v>
      </c>
      <c r="G11" s="10">
        <v>6951.85</v>
      </c>
      <c r="H11" s="10">
        <f>G11*F11</f>
        <v>1390.3700000000001</v>
      </c>
    </row>
    <row r="12" spans="1:14" ht="81.650000000000006" customHeight="1" x14ac:dyDescent="0.35">
      <c r="J12" s="119" t="s">
        <v>435</v>
      </c>
      <c r="K12" s="119"/>
      <c r="L12" s="119"/>
      <c r="M12" s="119"/>
      <c r="N12" s="119"/>
    </row>
    <row r="13" spans="1:14" x14ac:dyDescent="0.35">
      <c r="J13" s="6" t="s">
        <v>367</v>
      </c>
      <c r="K13" s="6" t="s">
        <v>250</v>
      </c>
      <c r="L13" s="6" t="s">
        <v>280</v>
      </c>
      <c r="M13" s="4" t="s">
        <v>278</v>
      </c>
      <c r="N13" s="4" t="s">
        <v>279</v>
      </c>
    </row>
    <row r="14" spans="1:14" x14ac:dyDescent="0.35">
      <c r="J14" s="23" t="s">
        <v>304</v>
      </c>
      <c r="K14" s="8">
        <v>3</v>
      </c>
      <c r="L14" s="9">
        <v>0.3</v>
      </c>
      <c r="M14" s="10">
        <v>8747.9333333333325</v>
      </c>
      <c r="N14" s="10">
        <f t="shared" ref="N14:N19" si="0">M14*L14</f>
        <v>2624.3799999999997</v>
      </c>
    </row>
    <row r="15" spans="1:14" x14ac:dyDescent="0.35">
      <c r="J15" s="23" t="s">
        <v>352</v>
      </c>
      <c r="K15" s="8">
        <v>2</v>
      </c>
      <c r="L15" s="9">
        <v>0.2</v>
      </c>
      <c r="M15" s="10">
        <v>13525.014999999999</v>
      </c>
      <c r="N15" s="10">
        <f t="shared" si="0"/>
        <v>2705.0030000000002</v>
      </c>
    </row>
    <row r="16" spans="1:14" x14ac:dyDescent="0.35">
      <c r="J16" s="23" t="s">
        <v>353</v>
      </c>
      <c r="K16" s="8">
        <v>2</v>
      </c>
      <c r="L16" s="9">
        <v>0.2</v>
      </c>
      <c r="M16" s="10">
        <v>10618.525</v>
      </c>
      <c r="N16" s="10">
        <f t="shared" si="0"/>
        <v>2123.7049999999999</v>
      </c>
    </row>
    <row r="17" spans="10:14" x14ac:dyDescent="0.35">
      <c r="J17" s="23" t="s">
        <v>354</v>
      </c>
      <c r="K17" s="8">
        <v>1</v>
      </c>
      <c r="L17" s="9">
        <v>0.1</v>
      </c>
      <c r="M17" s="10">
        <v>7700</v>
      </c>
      <c r="N17" s="10">
        <f t="shared" si="0"/>
        <v>770</v>
      </c>
    </row>
    <row r="18" spans="10:14" x14ac:dyDescent="0.35">
      <c r="J18" s="23" t="s">
        <v>359</v>
      </c>
      <c r="K18" s="8">
        <v>1</v>
      </c>
      <c r="L18" s="9">
        <v>0.1</v>
      </c>
      <c r="M18" s="10">
        <v>9103.7000000000007</v>
      </c>
      <c r="N18" s="10">
        <f t="shared" si="0"/>
        <v>910.37000000000012</v>
      </c>
    </row>
    <row r="19" spans="10:14" x14ac:dyDescent="0.35">
      <c r="J19" s="23" t="s">
        <v>27</v>
      </c>
      <c r="K19" s="8">
        <v>1</v>
      </c>
      <c r="L19" s="9">
        <v>0.1</v>
      </c>
      <c r="M19" s="10">
        <v>3672</v>
      </c>
      <c r="N19" s="10">
        <f t="shared" si="0"/>
        <v>367.20000000000005</v>
      </c>
    </row>
  </sheetData>
  <mergeCells count="8">
    <mergeCell ref="J12:N12"/>
    <mergeCell ref="A2:H2"/>
    <mergeCell ref="J2:L2"/>
    <mergeCell ref="A6:A7"/>
    <mergeCell ref="E6:E7"/>
    <mergeCell ref="F6:F7"/>
    <mergeCell ref="G6:G7"/>
    <mergeCell ref="H6:H7"/>
  </mergeCells>
  <conditionalFormatting sqref="D4:D11">
    <cfRule type="colorScale" priority="9">
      <colorScale>
        <cfvo type="min"/>
        <cfvo type="max"/>
        <color rgb="FFFCFCFF"/>
        <color rgb="FFF8696B"/>
      </colorScale>
    </cfRule>
  </conditionalFormatting>
  <conditionalFormatting sqref="F4:F11">
    <cfRule type="colorScale" priority="8">
      <colorScale>
        <cfvo type="min"/>
        <cfvo type="max"/>
        <color rgb="FFFCFCFF"/>
        <color rgb="FFF8696B"/>
      </colorScale>
    </cfRule>
  </conditionalFormatting>
  <conditionalFormatting sqref="G4:G11">
    <cfRule type="colorScale" priority="7">
      <colorScale>
        <cfvo type="min"/>
        <cfvo type="max"/>
        <color rgb="FFFCFCFF"/>
        <color rgb="FFF8696B"/>
      </colorScale>
    </cfRule>
  </conditionalFormatting>
  <conditionalFormatting sqref="H4:H11">
    <cfRule type="colorScale" priority="6">
      <colorScale>
        <cfvo type="min"/>
        <cfvo type="max"/>
        <color rgb="FFFCFCFF"/>
        <color rgb="FFF8696B"/>
      </colorScale>
    </cfRule>
  </conditionalFormatting>
  <conditionalFormatting sqref="L4:L10">
    <cfRule type="colorScale" priority="5">
      <colorScale>
        <cfvo type="min"/>
        <cfvo type="max"/>
        <color rgb="FFFCFCFF"/>
        <color rgb="FFF8696B"/>
      </colorScale>
    </cfRule>
  </conditionalFormatting>
  <conditionalFormatting sqref="L14:L19">
    <cfRule type="colorScale" priority="4">
      <colorScale>
        <cfvo type="min"/>
        <cfvo type="max"/>
        <color rgb="FFFCFCFF"/>
        <color rgb="FFF8696B"/>
      </colorScale>
    </cfRule>
  </conditionalFormatting>
  <conditionalFormatting sqref="M14:M19">
    <cfRule type="colorScale" priority="3">
      <colorScale>
        <cfvo type="min"/>
        <cfvo type="max"/>
        <color rgb="FFFCFCFF"/>
        <color rgb="FFF8696B"/>
      </colorScale>
    </cfRule>
  </conditionalFormatting>
  <conditionalFormatting sqref="N14:N19">
    <cfRule type="colorScale" priority="2">
      <colorScale>
        <cfvo type="min"/>
        <cfvo type="max"/>
        <color rgb="FFFCFCFF"/>
        <color rgb="FFF8696B"/>
      </colorScale>
    </cfRule>
  </conditionalFormatting>
  <hyperlinks>
    <hyperlink ref="A1" location="'0. Cover'!A1" display="Return to Cover Page" xr:uid="{00000000-0004-0000-1D00-000000000000}"/>
  </hyperlinks>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53"/>
  <sheetViews>
    <sheetView zoomScale="70" zoomScaleNormal="70" workbookViewId="0">
      <pane ySplit="3" topLeftCell="A19" activePane="bottomLeft" state="frozen"/>
      <selection pane="bottomLeft" activeCell="C57" sqref="C57"/>
    </sheetView>
  </sheetViews>
  <sheetFormatPr defaultRowHeight="14.5" x14ac:dyDescent="0.35"/>
  <cols>
    <col min="1" max="1" width="69.1796875" customWidth="1"/>
    <col min="2" max="2" width="46.1796875" customWidth="1"/>
    <col min="3" max="3" width="15.453125" customWidth="1"/>
    <col min="4" max="4" width="17.54296875" style="36" customWidth="1"/>
    <col min="5" max="5" width="5.26953125" customWidth="1"/>
    <col min="6" max="6" width="7.1796875" style="36" customWidth="1"/>
    <col min="7" max="7" width="22" style="22" customWidth="1"/>
    <col min="8" max="8" width="22.7265625" customWidth="1"/>
    <col min="9" max="9" width="28.26953125" style="18" customWidth="1"/>
    <col min="10" max="10" width="29" customWidth="1"/>
    <col min="12" max="12" width="69.1796875" customWidth="1"/>
    <col min="13" max="13" width="26.26953125" customWidth="1"/>
    <col min="14" max="14" width="7.1796875" customWidth="1"/>
  </cols>
  <sheetData>
    <row r="1" spans="1:14" ht="42" customHeight="1" x14ac:dyDescent="0.65">
      <c r="A1" s="78" t="s">
        <v>28</v>
      </c>
      <c r="B1" s="79"/>
    </row>
    <row r="2" spans="1:14" ht="54" customHeight="1" x14ac:dyDescent="0.35">
      <c r="A2" s="119" t="s">
        <v>436</v>
      </c>
      <c r="B2" s="119"/>
      <c r="C2" s="119"/>
      <c r="D2" s="119"/>
      <c r="E2" s="119"/>
      <c r="F2" s="119"/>
      <c r="G2" s="119"/>
      <c r="H2" s="119"/>
      <c r="I2" s="119"/>
      <c r="J2" s="119"/>
      <c r="L2" s="119" t="s">
        <v>437</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123" t="s">
        <v>266</v>
      </c>
      <c r="B4" s="23" t="s">
        <v>115</v>
      </c>
      <c r="C4" s="8">
        <v>1</v>
      </c>
      <c r="D4" s="9">
        <f>C4/$E$4</f>
        <v>0.16666666666666666</v>
      </c>
      <c r="E4" s="117">
        <v>6</v>
      </c>
      <c r="F4" s="118">
        <f>E4/SUM($E$4:$E$53)</f>
        <v>2.4590163934426229E-2</v>
      </c>
      <c r="G4" s="115">
        <v>95664.05</v>
      </c>
      <c r="H4" s="136">
        <f>G4*F4</f>
        <v>2352.3946721311477</v>
      </c>
      <c r="I4" s="111">
        <v>74.666666666666671</v>
      </c>
      <c r="J4" s="111">
        <f>I4*F4</f>
        <v>1.8360655737704918</v>
      </c>
      <c r="L4" s="23" t="s">
        <v>251</v>
      </c>
      <c r="M4" s="8">
        <v>56</v>
      </c>
      <c r="N4" s="9">
        <v>0.22950819672131148</v>
      </c>
    </row>
    <row r="5" spans="1:14" x14ac:dyDescent="0.35">
      <c r="A5" s="123"/>
      <c r="B5" s="23" t="s">
        <v>118</v>
      </c>
      <c r="C5" s="8">
        <v>1</v>
      </c>
      <c r="D5" s="9">
        <f t="shared" ref="D5:D7" si="0">C5/$E$4</f>
        <v>0.16666666666666666</v>
      </c>
      <c r="E5" s="117"/>
      <c r="F5" s="118"/>
      <c r="G5" s="115"/>
      <c r="H5" s="136"/>
      <c r="I5" s="111"/>
      <c r="J5" s="111"/>
      <c r="L5" s="23" t="s">
        <v>252</v>
      </c>
      <c r="M5" s="8">
        <v>46</v>
      </c>
      <c r="N5" s="9">
        <v>0.18852459016393441</v>
      </c>
    </row>
    <row r="6" spans="1:14" x14ac:dyDescent="0.35">
      <c r="A6" s="123"/>
      <c r="B6" s="23" t="s">
        <v>119</v>
      </c>
      <c r="C6" s="8">
        <v>1</v>
      </c>
      <c r="D6" s="9">
        <f t="shared" si="0"/>
        <v>0.16666666666666666</v>
      </c>
      <c r="E6" s="117"/>
      <c r="F6" s="118"/>
      <c r="G6" s="115"/>
      <c r="H6" s="136"/>
      <c r="I6" s="111"/>
      <c r="J6" s="111"/>
      <c r="L6" s="23" t="s">
        <v>265</v>
      </c>
      <c r="M6" s="8">
        <v>23</v>
      </c>
      <c r="N6" s="9">
        <v>9.4262295081967207E-2</v>
      </c>
    </row>
    <row r="7" spans="1:14" x14ac:dyDescent="0.35">
      <c r="A7" s="123"/>
      <c r="B7" s="23" t="s">
        <v>120</v>
      </c>
      <c r="C7" s="8">
        <v>3</v>
      </c>
      <c r="D7" s="9">
        <f t="shared" si="0"/>
        <v>0.5</v>
      </c>
      <c r="E7" s="117"/>
      <c r="F7" s="118"/>
      <c r="G7" s="115"/>
      <c r="H7" s="136"/>
      <c r="I7" s="111"/>
      <c r="J7" s="111"/>
      <c r="L7" s="23" t="s">
        <v>255</v>
      </c>
      <c r="M7" s="8">
        <v>19</v>
      </c>
      <c r="N7" s="9">
        <v>7.7868852459016397E-2</v>
      </c>
    </row>
    <row r="8" spans="1:14" x14ac:dyDescent="0.35">
      <c r="A8" s="24" t="s">
        <v>257</v>
      </c>
      <c r="B8" s="24" t="s">
        <v>75</v>
      </c>
      <c r="C8" s="25">
        <v>7</v>
      </c>
      <c r="D8" s="26">
        <f>C8/$E$8</f>
        <v>1</v>
      </c>
      <c r="E8" s="25">
        <v>7</v>
      </c>
      <c r="F8" s="26">
        <f>E8/SUM($E$4:$E$53)</f>
        <v>2.8688524590163935E-2</v>
      </c>
      <c r="G8" s="27">
        <v>0</v>
      </c>
      <c r="H8" s="39">
        <f>G8*F8</f>
        <v>0</v>
      </c>
      <c r="I8" s="28">
        <v>92</v>
      </c>
      <c r="J8" s="28">
        <f>I8*F8</f>
        <v>2.639344262295082</v>
      </c>
      <c r="L8" s="23" t="s">
        <v>253</v>
      </c>
      <c r="M8" s="8">
        <v>17</v>
      </c>
      <c r="N8" s="9">
        <v>6.9672131147540978E-2</v>
      </c>
    </row>
    <row r="9" spans="1:14" x14ac:dyDescent="0.35">
      <c r="A9" s="123" t="s">
        <v>255</v>
      </c>
      <c r="B9" s="23" t="s">
        <v>63</v>
      </c>
      <c r="C9" s="8">
        <v>1</v>
      </c>
      <c r="D9" s="9">
        <f>C9/$E$9</f>
        <v>5.2631578947368418E-2</v>
      </c>
      <c r="E9" s="117">
        <v>19</v>
      </c>
      <c r="F9" s="118">
        <f>E9/SUM($E$4:$E$53)</f>
        <v>7.7868852459016397E-2</v>
      </c>
      <c r="G9" s="115">
        <v>16760.5</v>
      </c>
      <c r="H9" s="136">
        <f>G9*F9</f>
        <v>1305.1209016393443</v>
      </c>
      <c r="I9" s="111">
        <v>36.375</v>
      </c>
      <c r="J9" s="111">
        <f>I9*F9</f>
        <v>2.8324795081967213</v>
      </c>
      <c r="L9" s="23" t="s">
        <v>258</v>
      </c>
      <c r="M9" s="8">
        <v>16</v>
      </c>
      <c r="N9" s="9">
        <v>6.5573770491803282E-2</v>
      </c>
    </row>
    <row r="10" spans="1:14" x14ac:dyDescent="0.35">
      <c r="A10" s="123"/>
      <c r="B10" s="23" t="s">
        <v>64</v>
      </c>
      <c r="C10" s="8">
        <v>10</v>
      </c>
      <c r="D10" s="9">
        <f t="shared" ref="D10:D14" si="1">C10/$E$9</f>
        <v>0.52631578947368418</v>
      </c>
      <c r="E10" s="117"/>
      <c r="F10" s="118"/>
      <c r="G10" s="115"/>
      <c r="H10" s="136"/>
      <c r="I10" s="111"/>
      <c r="J10" s="111"/>
      <c r="L10" s="23" t="s">
        <v>256</v>
      </c>
      <c r="M10" s="8">
        <v>14</v>
      </c>
      <c r="N10" s="9">
        <v>5.737704918032787E-2</v>
      </c>
    </row>
    <row r="11" spans="1:14" x14ac:dyDescent="0.35">
      <c r="A11" s="123"/>
      <c r="B11" s="23" t="s">
        <v>65</v>
      </c>
      <c r="C11" s="8">
        <v>5</v>
      </c>
      <c r="D11" s="9">
        <f t="shared" si="1"/>
        <v>0.26315789473684209</v>
      </c>
      <c r="E11" s="117"/>
      <c r="F11" s="118"/>
      <c r="G11" s="115"/>
      <c r="H11" s="136"/>
      <c r="I11" s="111"/>
      <c r="J11" s="111"/>
      <c r="L11" s="23" t="s">
        <v>262</v>
      </c>
      <c r="M11" s="8">
        <v>8</v>
      </c>
      <c r="N11" s="9">
        <v>3.2786885245901641E-2</v>
      </c>
    </row>
    <row r="12" spans="1:14" x14ac:dyDescent="0.35">
      <c r="A12" s="123"/>
      <c r="B12" s="23" t="s">
        <v>66</v>
      </c>
      <c r="C12" s="8">
        <v>1</v>
      </c>
      <c r="D12" s="9">
        <f t="shared" si="1"/>
        <v>5.2631578947368418E-2</v>
      </c>
      <c r="E12" s="117"/>
      <c r="F12" s="118"/>
      <c r="G12" s="115"/>
      <c r="H12" s="136"/>
      <c r="I12" s="111"/>
      <c r="J12" s="111"/>
      <c r="L12" s="23" t="s">
        <v>259</v>
      </c>
      <c r="M12" s="8">
        <v>8</v>
      </c>
      <c r="N12" s="9">
        <v>3.2786885245901641E-2</v>
      </c>
    </row>
    <row r="13" spans="1:14" x14ac:dyDescent="0.35">
      <c r="A13" s="123"/>
      <c r="B13" s="23" t="s">
        <v>67</v>
      </c>
      <c r="C13" s="8">
        <v>1</v>
      </c>
      <c r="D13" s="9">
        <f t="shared" si="1"/>
        <v>5.2631578947368418E-2</v>
      </c>
      <c r="E13" s="117"/>
      <c r="F13" s="118"/>
      <c r="G13" s="115"/>
      <c r="H13" s="136"/>
      <c r="I13" s="111"/>
      <c r="J13" s="111"/>
      <c r="L13" s="23" t="s">
        <v>257</v>
      </c>
      <c r="M13" s="8">
        <v>7</v>
      </c>
      <c r="N13" s="9">
        <v>2.8688524590163935E-2</v>
      </c>
    </row>
    <row r="14" spans="1:14" x14ac:dyDescent="0.35">
      <c r="A14" s="123"/>
      <c r="B14" s="23" t="s">
        <v>68</v>
      </c>
      <c r="C14" s="8">
        <v>1</v>
      </c>
      <c r="D14" s="9">
        <f t="shared" si="1"/>
        <v>5.2631578947368418E-2</v>
      </c>
      <c r="E14" s="117"/>
      <c r="F14" s="118"/>
      <c r="G14" s="115"/>
      <c r="H14" s="136"/>
      <c r="I14" s="111"/>
      <c r="J14" s="111"/>
      <c r="L14" s="23" t="s">
        <v>263</v>
      </c>
      <c r="M14" s="8">
        <v>7</v>
      </c>
      <c r="N14" s="9">
        <v>2.8688524590163935E-2</v>
      </c>
    </row>
    <row r="15" spans="1:14" x14ac:dyDescent="0.35">
      <c r="A15" s="124" t="s">
        <v>262</v>
      </c>
      <c r="B15" s="24" t="s">
        <v>92</v>
      </c>
      <c r="C15" s="25">
        <v>2</v>
      </c>
      <c r="D15" s="26">
        <f>C15/$E$15</f>
        <v>0.25</v>
      </c>
      <c r="E15" s="125">
        <v>8</v>
      </c>
      <c r="F15" s="126">
        <f>E15/SUM($E$4:$E$53)</f>
        <v>3.2786885245901641E-2</v>
      </c>
      <c r="G15" s="127">
        <v>0</v>
      </c>
      <c r="H15" s="135">
        <f>G15*F15</f>
        <v>0</v>
      </c>
      <c r="I15" s="129">
        <v>86.5</v>
      </c>
      <c r="J15" s="129">
        <f>I15*F15</f>
        <v>2.8360655737704921</v>
      </c>
      <c r="L15" s="23" t="s">
        <v>261</v>
      </c>
      <c r="M15" s="8">
        <v>7</v>
      </c>
      <c r="N15" s="9">
        <v>2.8688524590163935E-2</v>
      </c>
    </row>
    <row r="16" spans="1:14" x14ac:dyDescent="0.35">
      <c r="A16" s="124"/>
      <c r="B16" s="24" t="s">
        <v>95</v>
      </c>
      <c r="C16" s="25">
        <v>6</v>
      </c>
      <c r="D16" s="26">
        <f>C16/$E$15</f>
        <v>0.75</v>
      </c>
      <c r="E16" s="125"/>
      <c r="F16" s="126"/>
      <c r="G16" s="127"/>
      <c r="H16" s="135"/>
      <c r="I16" s="129"/>
      <c r="J16" s="129"/>
      <c r="L16" s="23" t="s">
        <v>266</v>
      </c>
      <c r="M16" s="8">
        <v>6</v>
      </c>
      <c r="N16" s="9">
        <v>2.4590163934426229E-2</v>
      </c>
    </row>
    <row r="17" spans="1:14" x14ac:dyDescent="0.35">
      <c r="A17" s="123" t="s">
        <v>251</v>
      </c>
      <c r="B17" s="23" t="s">
        <v>31</v>
      </c>
      <c r="C17" s="8">
        <v>2</v>
      </c>
      <c r="D17" s="9">
        <f>C17/$E$17</f>
        <v>3.5714285714285712E-2</v>
      </c>
      <c r="E17" s="117">
        <v>56</v>
      </c>
      <c r="F17" s="118">
        <f>E17/SUM($E$4:$E$53)</f>
        <v>0.22950819672131148</v>
      </c>
      <c r="G17" s="115">
        <v>72292.463888888888</v>
      </c>
      <c r="H17" s="136">
        <f>G17*F17</f>
        <v>16591.713023679418</v>
      </c>
      <c r="I17" s="111">
        <v>44.024999999999999</v>
      </c>
      <c r="J17" s="111">
        <f>I17*F17</f>
        <v>10.104098360655737</v>
      </c>
      <c r="L17" s="23" t="s">
        <v>264</v>
      </c>
      <c r="M17" s="8">
        <v>5</v>
      </c>
      <c r="N17" s="9">
        <v>2.0491803278688523E-2</v>
      </c>
    </row>
    <row r="18" spans="1:14" x14ac:dyDescent="0.35">
      <c r="A18" s="123"/>
      <c r="B18" s="23" t="s">
        <v>32</v>
      </c>
      <c r="C18" s="8">
        <v>17</v>
      </c>
      <c r="D18" s="9">
        <f t="shared" ref="D18:D19" si="2">C18/$E$17</f>
        <v>0.30357142857142855</v>
      </c>
      <c r="E18" s="117"/>
      <c r="F18" s="118"/>
      <c r="G18" s="115"/>
      <c r="H18" s="136"/>
      <c r="I18" s="111"/>
      <c r="J18" s="111"/>
      <c r="L18" s="23" t="s">
        <v>268</v>
      </c>
      <c r="M18" s="8">
        <v>3</v>
      </c>
      <c r="N18" s="9">
        <v>1.2295081967213115E-2</v>
      </c>
    </row>
    <row r="19" spans="1:14" x14ac:dyDescent="0.35">
      <c r="A19" s="123"/>
      <c r="B19" s="23" t="s">
        <v>33</v>
      </c>
      <c r="C19" s="8">
        <v>37</v>
      </c>
      <c r="D19" s="9">
        <f t="shared" si="2"/>
        <v>0.6607142857142857</v>
      </c>
      <c r="E19" s="117"/>
      <c r="F19" s="118"/>
      <c r="G19" s="115"/>
      <c r="H19" s="136"/>
      <c r="I19" s="111"/>
      <c r="J19" s="111"/>
      <c r="L19" s="23" t="s">
        <v>22</v>
      </c>
      <c r="M19" s="8">
        <v>1</v>
      </c>
      <c r="N19" s="9">
        <v>4.0983606557377051E-3</v>
      </c>
    </row>
    <row r="20" spans="1:14" x14ac:dyDescent="0.35">
      <c r="A20" s="124" t="s">
        <v>263</v>
      </c>
      <c r="B20" s="24" t="s">
        <v>98</v>
      </c>
      <c r="C20" s="25">
        <v>1</v>
      </c>
      <c r="D20" s="26">
        <f>C20/$E$20</f>
        <v>0.14285714285714285</v>
      </c>
      <c r="E20" s="125">
        <v>7</v>
      </c>
      <c r="F20" s="126">
        <f>E20/SUM($E$4:$E$53)</f>
        <v>2.8688524590163935E-2</v>
      </c>
      <c r="G20" s="127">
        <v>19933.78</v>
      </c>
      <c r="H20" s="135">
        <f>G20*F20</f>
        <v>571.87073770491804</v>
      </c>
      <c r="I20" s="129">
        <v>42</v>
      </c>
      <c r="J20" s="129">
        <f>I20*F20</f>
        <v>1.2049180327868854</v>
      </c>
      <c r="L20" s="23" t="s">
        <v>269</v>
      </c>
      <c r="M20" s="8">
        <v>1</v>
      </c>
      <c r="N20" s="9">
        <v>4.0983606557377051E-3</v>
      </c>
    </row>
    <row r="21" spans="1:14" x14ac:dyDescent="0.35">
      <c r="A21" s="124"/>
      <c r="B21" s="24" t="s">
        <v>100</v>
      </c>
      <c r="C21" s="25">
        <v>1</v>
      </c>
      <c r="D21" s="26">
        <f t="shared" ref="D21:D23" si="3">C21/$E$20</f>
        <v>0.14285714285714285</v>
      </c>
      <c r="E21" s="125"/>
      <c r="F21" s="126"/>
      <c r="G21" s="127"/>
      <c r="H21" s="135"/>
      <c r="I21" s="129"/>
      <c r="J21" s="129"/>
    </row>
    <row r="22" spans="1:14" ht="37" x14ac:dyDescent="0.35">
      <c r="A22" s="124"/>
      <c r="B22" s="24" t="s">
        <v>102</v>
      </c>
      <c r="C22" s="25">
        <v>4</v>
      </c>
      <c r="D22" s="26">
        <f t="shared" si="3"/>
        <v>0.5714285714285714</v>
      </c>
      <c r="E22" s="125"/>
      <c r="F22" s="126"/>
      <c r="G22" s="127"/>
      <c r="H22" s="135"/>
      <c r="I22" s="129"/>
      <c r="J22" s="129"/>
      <c r="L22" s="60" t="s">
        <v>438</v>
      </c>
      <c r="M22" s="61" t="s">
        <v>335</v>
      </c>
    </row>
    <row r="23" spans="1:14" x14ac:dyDescent="0.35">
      <c r="A23" s="124"/>
      <c r="B23" s="24" t="s">
        <v>103</v>
      </c>
      <c r="C23" s="25">
        <v>1</v>
      </c>
      <c r="D23" s="26">
        <f t="shared" si="3"/>
        <v>0.14285714285714285</v>
      </c>
      <c r="E23" s="125"/>
      <c r="F23" s="126"/>
      <c r="G23" s="127"/>
      <c r="H23" s="135"/>
      <c r="I23" s="129"/>
      <c r="J23" s="129"/>
      <c r="L23" s="7" t="s">
        <v>336</v>
      </c>
      <c r="M23" s="9">
        <v>0.26785714285714285</v>
      </c>
    </row>
    <row r="24" spans="1:14" x14ac:dyDescent="0.35">
      <c r="A24" s="123" t="s">
        <v>261</v>
      </c>
      <c r="B24" s="23" t="s">
        <v>85</v>
      </c>
      <c r="C24" s="8">
        <v>1</v>
      </c>
      <c r="D24" s="9">
        <f>C24/$E$24</f>
        <v>0.14285714285714285</v>
      </c>
      <c r="E24" s="117">
        <v>7</v>
      </c>
      <c r="F24" s="118">
        <f>E24/SUM($E$4:$E$53)</f>
        <v>2.8688524590163935E-2</v>
      </c>
      <c r="G24" s="115">
        <v>12551.266666666668</v>
      </c>
      <c r="H24" s="136">
        <f>G24*F24</f>
        <v>360.07732240437161</v>
      </c>
      <c r="I24" s="111">
        <v>98.4</v>
      </c>
      <c r="J24" s="111">
        <f>I24*F24</f>
        <v>2.8229508196721316</v>
      </c>
      <c r="L24" s="7" t="s">
        <v>339</v>
      </c>
      <c r="M24" s="9">
        <v>0.19642857142857142</v>
      </c>
    </row>
    <row r="25" spans="1:14" x14ac:dyDescent="0.35">
      <c r="A25" s="123"/>
      <c r="B25" s="23" t="s">
        <v>86</v>
      </c>
      <c r="C25" s="8">
        <v>2</v>
      </c>
      <c r="D25" s="9">
        <f t="shared" ref="D25:D27" si="4">C25/$E$24</f>
        <v>0.2857142857142857</v>
      </c>
      <c r="E25" s="117"/>
      <c r="F25" s="118"/>
      <c r="G25" s="115"/>
      <c r="H25" s="136"/>
      <c r="I25" s="111"/>
      <c r="J25" s="111"/>
      <c r="L25" s="7" t="s">
        <v>337</v>
      </c>
      <c r="M25" s="9">
        <v>0.17857142857142858</v>
      </c>
    </row>
    <row r="26" spans="1:14" x14ac:dyDescent="0.35">
      <c r="A26" s="123"/>
      <c r="B26" s="23" t="s">
        <v>88</v>
      </c>
      <c r="C26" s="8">
        <v>3</v>
      </c>
      <c r="D26" s="9">
        <f t="shared" si="4"/>
        <v>0.42857142857142855</v>
      </c>
      <c r="E26" s="117"/>
      <c r="F26" s="118"/>
      <c r="G26" s="115"/>
      <c r="H26" s="136"/>
      <c r="I26" s="111"/>
      <c r="J26" s="111"/>
      <c r="L26" s="7" t="s">
        <v>340</v>
      </c>
      <c r="M26" s="9">
        <v>7.1428571428571425E-2</v>
      </c>
    </row>
    <row r="27" spans="1:14" x14ac:dyDescent="0.35">
      <c r="A27" s="123"/>
      <c r="B27" s="23" t="s">
        <v>89</v>
      </c>
      <c r="C27" s="8">
        <v>1</v>
      </c>
      <c r="D27" s="9">
        <f t="shared" si="4"/>
        <v>0.14285714285714285</v>
      </c>
      <c r="E27" s="117"/>
      <c r="F27" s="118"/>
      <c r="G27" s="115"/>
      <c r="H27" s="136"/>
      <c r="I27" s="111"/>
      <c r="J27" s="111"/>
      <c r="L27" s="7" t="s">
        <v>338</v>
      </c>
      <c r="M27" s="9">
        <v>7.1428571428571425E-2</v>
      </c>
    </row>
    <row r="28" spans="1:14" x14ac:dyDescent="0.35">
      <c r="A28" s="124" t="s">
        <v>252</v>
      </c>
      <c r="B28" s="24" t="s">
        <v>36</v>
      </c>
      <c r="C28" s="25">
        <v>10</v>
      </c>
      <c r="D28" s="26">
        <f>C28/$E$28</f>
        <v>0.21739130434782608</v>
      </c>
      <c r="E28" s="125">
        <v>46</v>
      </c>
      <c r="F28" s="126">
        <f>E28/SUM($E$4:$E$53)</f>
        <v>0.18852459016393441</v>
      </c>
      <c r="G28" s="127">
        <v>42028.728888888887</v>
      </c>
      <c r="H28" s="135">
        <f>G28*F28</f>
        <v>7923.4488888888882</v>
      </c>
      <c r="I28" s="129">
        <v>118.47619047619048</v>
      </c>
      <c r="J28" s="129">
        <f>I28*F28</f>
        <v>22.33567525370804</v>
      </c>
      <c r="L28" s="7" t="s">
        <v>341</v>
      </c>
      <c r="M28" s="9">
        <v>5.3571428571428568E-2</v>
      </c>
    </row>
    <row r="29" spans="1:14" x14ac:dyDescent="0.35">
      <c r="A29" s="124"/>
      <c r="B29" s="24" t="s">
        <v>37</v>
      </c>
      <c r="C29" s="25">
        <v>36</v>
      </c>
      <c r="D29" s="26">
        <f>C29/$E$28</f>
        <v>0.78260869565217395</v>
      </c>
      <c r="E29" s="125"/>
      <c r="F29" s="126"/>
      <c r="G29" s="127"/>
      <c r="H29" s="135"/>
      <c r="I29" s="129"/>
      <c r="J29" s="129"/>
      <c r="L29" s="7" t="s">
        <v>342</v>
      </c>
      <c r="M29" s="9">
        <v>5.3571428571428568E-2</v>
      </c>
    </row>
    <row r="30" spans="1:14" x14ac:dyDescent="0.35">
      <c r="A30" s="123" t="s">
        <v>259</v>
      </c>
      <c r="B30" s="23" t="s">
        <v>80</v>
      </c>
      <c r="C30" s="8">
        <v>1</v>
      </c>
      <c r="D30" s="9">
        <f>C30/$E$30</f>
        <v>0.125</v>
      </c>
      <c r="E30" s="117">
        <v>8</v>
      </c>
      <c r="F30" s="118">
        <f>E30/SUM($E$4:$E$53)</f>
        <v>3.2786885245901641E-2</v>
      </c>
      <c r="G30" s="115">
        <v>13509.942500000001</v>
      </c>
      <c r="H30" s="136">
        <f>G30*F30</f>
        <v>442.94893442622958</v>
      </c>
      <c r="I30" s="111">
        <v>31</v>
      </c>
      <c r="J30" s="111">
        <f>I30*F30</f>
        <v>1.0163934426229508</v>
      </c>
      <c r="L30" s="7" t="s">
        <v>343</v>
      </c>
      <c r="M30" s="9">
        <v>1.7857142857142856E-2</v>
      </c>
    </row>
    <row r="31" spans="1:14" x14ac:dyDescent="0.35">
      <c r="A31" s="123"/>
      <c r="B31" s="23" t="s">
        <v>81</v>
      </c>
      <c r="C31" s="8">
        <v>7</v>
      </c>
      <c r="D31" s="9">
        <f>C31/$E$30</f>
        <v>0.875</v>
      </c>
      <c r="E31" s="117"/>
      <c r="F31" s="118"/>
      <c r="G31" s="115"/>
      <c r="H31" s="136"/>
      <c r="I31" s="111"/>
      <c r="J31" s="111"/>
      <c r="L31" s="7" t="s">
        <v>344</v>
      </c>
      <c r="M31" s="9">
        <v>8.9285714285714302E-2</v>
      </c>
    </row>
    <row r="32" spans="1:14" x14ac:dyDescent="0.35">
      <c r="A32" s="124" t="s">
        <v>253</v>
      </c>
      <c r="B32" s="24" t="s">
        <v>39</v>
      </c>
      <c r="C32" s="25">
        <v>1</v>
      </c>
      <c r="D32" s="26">
        <f>C32/$E$32</f>
        <v>5.8823529411764705E-2</v>
      </c>
      <c r="E32" s="125">
        <v>17</v>
      </c>
      <c r="F32" s="126">
        <f>E32/SUM($E$4:$E$53)</f>
        <v>6.9672131147540978E-2</v>
      </c>
      <c r="G32" s="127">
        <v>3948.72</v>
      </c>
      <c r="H32" s="135">
        <f>G32*F32</f>
        <v>275.11573770491799</v>
      </c>
      <c r="I32" s="129">
        <v>41.375</v>
      </c>
      <c r="J32" s="129">
        <f>I32*F32</f>
        <v>2.8826844262295079</v>
      </c>
      <c r="L32" t="s">
        <v>345</v>
      </c>
    </row>
    <row r="33" spans="1:10" x14ac:dyDescent="0.35">
      <c r="A33" s="124"/>
      <c r="B33" s="24" t="s">
        <v>41</v>
      </c>
      <c r="C33" s="25">
        <v>14</v>
      </c>
      <c r="D33" s="26">
        <f t="shared" ref="D33:D35" si="5">C33/$E$32</f>
        <v>0.82352941176470584</v>
      </c>
      <c r="E33" s="125"/>
      <c r="F33" s="126"/>
      <c r="G33" s="127"/>
      <c r="H33" s="135"/>
      <c r="I33" s="129"/>
      <c r="J33" s="129"/>
    </row>
    <row r="34" spans="1:10" x14ac:dyDescent="0.35">
      <c r="A34" s="124"/>
      <c r="B34" s="24" t="s">
        <v>260</v>
      </c>
      <c r="C34" s="25">
        <v>1</v>
      </c>
      <c r="D34" s="26">
        <f t="shared" si="5"/>
        <v>5.8823529411764705E-2</v>
      </c>
      <c r="E34" s="125"/>
      <c r="F34" s="126"/>
      <c r="G34" s="127"/>
      <c r="H34" s="135"/>
      <c r="I34" s="129"/>
      <c r="J34" s="129"/>
    </row>
    <row r="35" spans="1:10" x14ac:dyDescent="0.35">
      <c r="A35" s="124"/>
      <c r="B35" s="24" t="s">
        <v>44</v>
      </c>
      <c r="C35" s="25">
        <v>1</v>
      </c>
      <c r="D35" s="26">
        <f t="shared" si="5"/>
        <v>5.8823529411764705E-2</v>
      </c>
      <c r="E35" s="125"/>
      <c r="F35" s="126"/>
      <c r="G35" s="127"/>
      <c r="H35" s="135"/>
      <c r="I35" s="129"/>
      <c r="J35" s="129"/>
    </row>
    <row r="36" spans="1:10" x14ac:dyDescent="0.35">
      <c r="A36" s="23" t="s">
        <v>22</v>
      </c>
      <c r="B36" s="23" t="s">
        <v>142</v>
      </c>
      <c r="C36" s="8">
        <v>1</v>
      </c>
      <c r="D36" s="9">
        <f>C36/$E$36</f>
        <v>1</v>
      </c>
      <c r="E36" s="8">
        <v>1</v>
      </c>
      <c r="F36" s="9">
        <f>E36/SUM($E$4:$E$53)</f>
        <v>4.0983606557377051E-3</v>
      </c>
      <c r="G36" s="10">
        <v>2742.05</v>
      </c>
      <c r="H36" s="38">
        <f>G36*F36</f>
        <v>11.237909836065574</v>
      </c>
      <c r="I36" s="11">
        <v>3</v>
      </c>
      <c r="J36" s="11">
        <f>I36*F36</f>
        <v>1.2295081967213115E-2</v>
      </c>
    </row>
    <row r="37" spans="1:10" x14ac:dyDescent="0.35">
      <c r="A37" s="24" t="s">
        <v>269</v>
      </c>
      <c r="B37" s="24" t="s">
        <v>133</v>
      </c>
      <c r="C37" s="25">
        <v>1</v>
      </c>
      <c r="D37" s="26">
        <f>C37/$E$37</f>
        <v>1</v>
      </c>
      <c r="E37" s="25">
        <v>1</v>
      </c>
      <c r="F37" s="26">
        <f>E37/SUM($E$4:$E$53)</f>
        <v>4.0983606557377051E-3</v>
      </c>
      <c r="G37" s="27">
        <v>0</v>
      </c>
      <c r="H37" s="39">
        <f>G37*F37</f>
        <v>0</v>
      </c>
      <c r="I37" s="28">
        <v>36</v>
      </c>
      <c r="J37" s="28">
        <f>I37*F37</f>
        <v>0.14754098360655737</v>
      </c>
    </row>
    <row r="38" spans="1:10" x14ac:dyDescent="0.35">
      <c r="A38" s="123" t="s">
        <v>264</v>
      </c>
      <c r="B38" s="23" t="s">
        <v>108</v>
      </c>
      <c r="C38" s="8">
        <v>1</v>
      </c>
      <c r="D38" s="9">
        <f>C38/$E$38</f>
        <v>0.2</v>
      </c>
      <c r="E38" s="117">
        <v>5</v>
      </c>
      <c r="F38" s="118">
        <f>E38/SUM($E$4:$E$53)</f>
        <v>2.0491803278688523E-2</v>
      </c>
      <c r="G38" s="115">
        <v>0</v>
      </c>
      <c r="H38" s="136">
        <f>G38*F38</f>
        <v>0</v>
      </c>
      <c r="I38" s="111">
        <v>109.4</v>
      </c>
      <c r="J38" s="111">
        <f>I38*F38</f>
        <v>2.2418032786885247</v>
      </c>
    </row>
    <row r="39" spans="1:10" x14ac:dyDescent="0.35">
      <c r="A39" s="123"/>
      <c r="B39" s="23" t="s">
        <v>111</v>
      </c>
      <c r="C39" s="8">
        <v>3</v>
      </c>
      <c r="D39" s="9">
        <f t="shared" ref="D39:D40" si="6">C39/$E$38</f>
        <v>0.6</v>
      </c>
      <c r="E39" s="117"/>
      <c r="F39" s="118"/>
      <c r="G39" s="115"/>
      <c r="H39" s="136"/>
      <c r="I39" s="111"/>
      <c r="J39" s="111"/>
    </row>
    <row r="40" spans="1:10" x14ac:dyDescent="0.35">
      <c r="A40" s="123"/>
      <c r="B40" s="23" t="s">
        <v>112</v>
      </c>
      <c r="C40" s="8">
        <v>1</v>
      </c>
      <c r="D40" s="9">
        <f t="shared" si="6"/>
        <v>0.2</v>
      </c>
      <c r="E40" s="117"/>
      <c r="F40" s="118"/>
      <c r="G40" s="115"/>
      <c r="H40" s="136"/>
      <c r="I40" s="111"/>
      <c r="J40" s="111"/>
    </row>
    <row r="41" spans="1:10" x14ac:dyDescent="0.35">
      <c r="A41" s="124" t="s">
        <v>256</v>
      </c>
      <c r="B41" s="24" t="s">
        <v>70</v>
      </c>
      <c r="C41" s="25">
        <v>1</v>
      </c>
      <c r="D41" s="26">
        <f>C41/$E$41</f>
        <v>7.1428571428571425E-2</v>
      </c>
      <c r="E41" s="125">
        <v>14</v>
      </c>
      <c r="F41" s="126">
        <f>E41/SUM($E$4:$E$53)</f>
        <v>5.737704918032787E-2</v>
      </c>
      <c r="G41" s="127">
        <v>0</v>
      </c>
      <c r="H41" s="135">
        <f>G41*F41</f>
        <v>0</v>
      </c>
      <c r="I41" s="129">
        <v>32</v>
      </c>
      <c r="J41" s="129">
        <f>I41*F41</f>
        <v>1.8360655737704918</v>
      </c>
    </row>
    <row r="42" spans="1:10" x14ac:dyDescent="0.35">
      <c r="A42" s="124"/>
      <c r="B42" s="24" t="s">
        <v>704</v>
      </c>
      <c r="C42" s="25">
        <v>1</v>
      </c>
      <c r="D42" s="26">
        <f t="shared" ref="D42:D44" si="7">C42/$E$41</f>
        <v>7.1428571428571425E-2</v>
      </c>
      <c r="E42" s="125"/>
      <c r="F42" s="126"/>
      <c r="G42" s="127"/>
      <c r="H42" s="135"/>
      <c r="I42" s="129"/>
      <c r="J42" s="129"/>
    </row>
    <row r="43" spans="1:10" x14ac:dyDescent="0.35">
      <c r="A43" s="124"/>
      <c r="B43" s="24" t="s">
        <v>71</v>
      </c>
      <c r="C43" s="25">
        <v>4</v>
      </c>
      <c r="D43" s="26">
        <f t="shared" si="7"/>
        <v>0.2857142857142857</v>
      </c>
      <c r="E43" s="125"/>
      <c r="F43" s="126"/>
      <c r="G43" s="127"/>
      <c r="H43" s="135"/>
      <c r="I43" s="129"/>
      <c r="J43" s="129"/>
    </row>
    <row r="44" spans="1:10" x14ac:dyDescent="0.35">
      <c r="A44" s="124"/>
      <c r="B44" s="24" t="s">
        <v>72</v>
      </c>
      <c r="C44" s="25">
        <v>8</v>
      </c>
      <c r="D44" s="26">
        <f t="shared" si="7"/>
        <v>0.5714285714285714</v>
      </c>
      <c r="E44" s="125"/>
      <c r="F44" s="126"/>
      <c r="G44" s="127"/>
      <c r="H44" s="135"/>
      <c r="I44" s="129"/>
      <c r="J44" s="129"/>
    </row>
    <row r="45" spans="1:10" x14ac:dyDescent="0.35">
      <c r="A45" s="23" t="s">
        <v>258</v>
      </c>
      <c r="B45" s="23" t="s">
        <v>78</v>
      </c>
      <c r="C45" s="8">
        <v>16</v>
      </c>
      <c r="D45" s="9">
        <f>C45/$E$45</f>
        <v>1</v>
      </c>
      <c r="E45" s="8">
        <v>16</v>
      </c>
      <c r="F45" s="9">
        <f>E45/SUM($E$4:$E$53)</f>
        <v>6.5573770491803282E-2</v>
      </c>
      <c r="G45" s="10">
        <v>102317.22</v>
      </c>
      <c r="H45" s="38">
        <f>G45*F45</f>
        <v>6709.3259016393449</v>
      </c>
      <c r="I45" s="11">
        <v>33.888888888888886</v>
      </c>
      <c r="J45" s="11">
        <f>I45*F45</f>
        <v>2.2222222222222223</v>
      </c>
    </row>
    <row r="46" spans="1:10" x14ac:dyDescent="0.35">
      <c r="A46" s="124" t="s">
        <v>265</v>
      </c>
      <c r="B46" s="24" t="s">
        <v>48</v>
      </c>
      <c r="C46" s="25">
        <v>3</v>
      </c>
      <c r="D46" s="26">
        <f>C46/$E$46</f>
        <v>0.13043478260869565</v>
      </c>
      <c r="E46" s="125">
        <v>23</v>
      </c>
      <c r="F46" s="126">
        <f>E46/SUM($E$4:$E$53)</f>
        <v>9.4262295081967207E-2</v>
      </c>
      <c r="G46" s="127">
        <v>732970.21499999997</v>
      </c>
      <c r="H46" s="135">
        <f>G46*F46</f>
        <v>69091.454692622938</v>
      </c>
      <c r="I46" s="129">
        <v>21.666666666666668</v>
      </c>
      <c r="J46" s="129">
        <f>I46*F46</f>
        <v>2.0423497267759561</v>
      </c>
    </row>
    <row r="47" spans="1:10" x14ac:dyDescent="0.35">
      <c r="A47" s="124"/>
      <c r="B47" s="24" t="s">
        <v>50</v>
      </c>
      <c r="C47" s="25">
        <v>1</v>
      </c>
      <c r="D47" s="26">
        <f t="shared" ref="D47:D52" si="8">C47/$E$46</f>
        <v>4.3478260869565216E-2</v>
      </c>
      <c r="E47" s="125"/>
      <c r="F47" s="126"/>
      <c r="G47" s="127"/>
      <c r="H47" s="135"/>
      <c r="I47" s="129"/>
      <c r="J47" s="129"/>
    </row>
    <row r="48" spans="1:10" x14ac:dyDescent="0.35">
      <c r="A48" s="124"/>
      <c r="B48" s="24" t="s">
        <v>52</v>
      </c>
      <c r="C48" s="25">
        <v>14</v>
      </c>
      <c r="D48" s="26">
        <f t="shared" si="8"/>
        <v>0.60869565217391308</v>
      </c>
      <c r="E48" s="125"/>
      <c r="F48" s="126"/>
      <c r="G48" s="127"/>
      <c r="H48" s="135"/>
      <c r="I48" s="129"/>
      <c r="J48" s="129"/>
    </row>
    <row r="49" spans="1:10" x14ac:dyDescent="0.35">
      <c r="A49" s="124"/>
      <c r="B49" s="24" t="s">
        <v>53</v>
      </c>
      <c r="C49" s="25">
        <v>1</v>
      </c>
      <c r="D49" s="26">
        <f t="shared" si="8"/>
        <v>4.3478260869565216E-2</v>
      </c>
      <c r="E49" s="125"/>
      <c r="F49" s="126"/>
      <c r="G49" s="127"/>
      <c r="H49" s="135"/>
      <c r="I49" s="129"/>
      <c r="J49" s="129"/>
    </row>
    <row r="50" spans="1:10" x14ac:dyDescent="0.35">
      <c r="A50" s="124"/>
      <c r="B50" s="24" t="s">
        <v>55</v>
      </c>
      <c r="C50" s="25">
        <v>1</v>
      </c>
      <c r="D50" s="26">
        <f t="shared" si="8"/>
        <v>4.3478260869565216E-2</v>
      </c>
      <c r="E50" s="125"/>
      <c r="F50" s="126"/>
      <c r="G50" s="127"/>
      <c r="H50" s="135"/>
      <c r="I50" s="129"/>
      <c r="J50" s="129"/>
    </row>
    <row r="51" spans="1:10" x14ac:dyDescent="0.35">
      <c r="A51" s="124"/>
      <c r="B51" s="24" t="s">
        <v>56</v>
      </c>
      <c r="C51" s="25">
        <v>1</v>
      </c>
      <c r="D51" s="26">
        <f t="shared" si="8"/>
        <v>4.3478260869565216E-2</v>
      </c>
      <c r="E51" s="125"/>
      <c r="F51" s="126"/>
      <c r="G51" s="127"/>
      <c r="H51" s="135"/>
      <c r="I51" s="129"/>
      <c r="J51" s="129"/>
    </row>
    <row r="52" spans="1:10" x14ac:dyDescent="0.35">
      <c r="A52" s="124"/>
      <c r="B52" s="24" t="s">
        <v>57</v>
      </c>
      <c r="C52" s="25">
        <v>2</v>
      </c>
      <c r="D52" s="26">
        <f t="shared" si="8"/>
        <v>8.6956521739130432E-2</v>
      </c>
      <c r="E52" s="125"/>
      <c r="F52" s="126"/>
      <c r="G52" s="127"/>
      <c r="H52" s="135"/>
      <c r="I52" s="129"/>
      <c r="J52" s="129"/>
    </row>
    <row r="53" spans="1:10" x14ac:dyDescent="0.35">
      <c r="A53" s="23" t="s">
        <v>268</v>
      </c>
      <c r="B53" s="23" t="s">
        <v>129</v>
      </c>
      <c r="C53" s="8">
        <v>3</v>
      </c>
      <c r="D53" s="9">
        <f>C53/$E$53</f>
        <v>1</v>
      </c>
      <c r="E53" s="8">
        <v>3</v>
      </c>
      <c r="F53" s="9">
        <f>E53/SUM($E$4:$E$53)</f>
        <v>1.2295081967213115E-2</v>
      </c>
      <c r="G53" s="10">
        <v>0</v>
      </c>
      <c r="H53" s="38">
        <f>G53*F53</f>
        <v>0</v>
      </c>
      <c r="I53" s="11">
        <v>3.3333333333333335</v>
      </c>
      <c r="J53" s="11">
        <f>I53*F53</f>
        <v>4.0983606557377053E-2</v>
      </c>
    </row>
  </sheetData>
  <mergeCells count="86">
    <mergeCell ref="A2:J2"/>
    <mergeCell ref="L2:N2"/>
    <mergeCell ref="A4:A7"/>
    <mergeCell ref="E4:E7"/>
    <mergeCell ref="F4:F7"/>
    <mergeCell ref="G4:G7"/>
    <mergeCell ref="H4:H7"/>
    <mergeCell ref="I4:I7"/>
    <mergeCell ref="J4:J7"/>
    <mergeCell ref="J9:J14"/>
    <mergeCell ref="A15:A16"/>
    <mergeCell ref="E15:E16"/>
    <mergeCell ref="F15:F16"/>
    <mergeCell ref="G15:G16"/>
    <mergeCell ref="H15:H16"/>
    <mergeCell ref="I15:I16"/>
    <mergeCell ref="J15:J16"/>
    <mergeCell ref="A9:A14"/>
    <mergeCell ref="E9:E14"/>
    <mergeCell ref="F9:F14"/>
    <mergeCell ref="G9:G14"/>
    <mergeCell ref="H9:H14"/>
    <mergeCell ref="I9:I14"/>
    <mergeCell ref="J17:J19"/>
    <mergeCell ref="A20:A23"/>
    <mergeCell ref="E20:E23"/>
    <mergeCell ref="F20:F23"/>
    <mergeCell ref="G20:G23"/>
    <mergeCell ref="H20:H23"/>
    <mergeCell ref="I20:I23"/>
    <mergeCell ref="J20:J23"/>
    <mergeCell ref="A17:A19"/>
    <mergeCell ref="E17:E19"/>
    <mergeCell ref="F17:F19"/>
    <mergeCell ref="G17:G19"/>
    <mergeCell ref="H17:H19"/>
    <mergeCell ref="I17:I19"/>
    <mergeCell ref="J24:J27"/>
    <mergeCell ref="A28:A29"/>
    <mergeCell ref="E28:E29"/>
    <mergeCell ref="F28:F29"/>
    <mergeCell ref="G28:G29"/>
    <mergeCell ref="H28:H29"/>
    <mergeCell ref="I28:I29"/>
    <mergeCell ref="J28:J29"/>
    <mergeCell ref="A24:A27"/>
    <mergeCell ref="E24:E27"/>
    <mergeCell ref="F24:F27"/>
    <mergeCell ref="G24:G27"/>
    <mergeCell ref="H24:H27"/>
    <mergeCell ref="I24:I27"/>
    <mergeCell ref="J30:J31"/>
    <mergeCell ref="A32:A35"/>
    <mergeCell ref="E32:E35"/>
    <mergeCell ref="F32:F35"/>
    <mergeCell ref="G32:G35"/>
    <mergeCell ref="H32:H35"/>
    <mergeCell ref="I32:I35"/>
    <mergeCell ref="J32:J35"/>
    <mergeCell ref="A30:A31"/>
    <mergeCell ref="E30:E31"/>
    <mergeCell ref="F30:F31"/>
    <mergeCell ref="G30:G31"/>
    <mergeCell ref="H30:H31"/>
    <mergeCell ref="I30:I31"/>
    <mergeCell ref="J38:J40"/>
    <mergeCell ref="A41:A44"/>
    <mergeCell ref="E41:E44"/>
    <mergeCell ref="F41:F44"/>
    <mergeCell ref="G41:G44"/>
    <mergeCell ref="H41:H44"/>
    <mergeCell ref="I41:I44"/>
    <mergeCell ref="J41:J44"/>
    <mergeCell ref="A38:A40"/>
    <mergeCell ref="E38:E40"/>
    <mergeCell ref="F38:F40"/>
    <mergeCell ref="G38:G40"/>
    <mergeCell ref="H38:H40"/>
    <mergeCell ref="I38:I40"/>
    <mergeCell ref="J46:J52"/>
    <mergeCell ref="A46:A52"/>
    <mergeCell ref="E46:E52"/>
    <mergeCell ref="F46:F52"/>
    <mergeCell ref="G46:G52"/>
    <mergeCell ref="H46:H52"/>
    <mergeCell ref="I46:I52"/>
  </mergeCells>
  <conditionalFormatting sqref="D4:D1048576">
    <cfRule type="colorScale" priority="8">
      <colorScale>
        <cfvo type="min"/>
        <cfvo type="max"/>
        <color rgb="FFFCFCFF"/>
        <color rgb="FFF8696B"/>
      </colorScale>
    </cfRule>
  </conditionalFormatting>
  <conditionalFormatting sqref="F4:F1048576">
    <cfRule type="colorScale" priority="7">
      <colorScale>
        <cfvo type="min"/>
        <cfvo type="max"/>
        <color rgb="FFFCFCFF"/>
        <color rgb="FFF8696B"/>
      </colorScale>
    </cfRule>
  </conditionalFormatting>
  <conditionalFormatting sqref="G4:G1048576">
    <cfRule type="colorScale" priority="6">
      <colorScale>
        <cfvo type="min"/>
        <cfvo type="max"/>
        <color rgb="FFFCFCFF"/>
        <color rgb="FFF8696B"/>
      </colorScale>
    </cfRule>
  </conditionalFormatting>
  <conditionalFormatting sqref="G3:H3">
    <cfRule type="colorScale" priority="3">
      <colorScale>
        <cfvo type="min"/>
        <cfvo type="max"/>
        <color rgb="FFFCFCFF"/>
        <color rgb="FFF8696B"/>
      </colorScale>
    </cfRule>
  </conditionalFormatting>
  <conditionalFormatting sqref="H4:H1048576">
    <cfRule type="colorScale" priority="5">
      <colorScale>
        <cfvo type="min"/>
        <cfvo type="max"/>
        <color rgb="FFFCFCFF"/>
        <color rgb="FFF8696B"/>
      </colorScale>
    </cfRule>
  </conditionalFormatting>
  <conditionalFormatting sqref="I4:I1048576">
    <cfRule type="colorScale" priority="4">
      <colorScale>
        <cfvo type="min"/>
        <cfvo type="max"/>
        <color rgb="FFFCFCFF"/>
        <color rgb="FFF8696B"/>
      </colorScale>
    </cfRule>
  </conditionalFormatting>
  <conditionalFormatting sqref="J8:J9 J53 J4 J15 J17 J20 J24 J28 J30 J32 J36:J38 J41 J45:J46">
    <cfRule type="colorScale" priority="9">
      <colorScale>
        <cfvo type="min"/>
        <cfvo type="max"/>
        <color rgb="FFFCFCFF"/>
        <color rgb="FFF8696B"/>
      </colorScale>
    </cfRule>
  </conditionalFormatting>
  <conditionalFormatting sqref="M23:M30">
    <cfRule type="colorScale" priority="1">
      <colorScale>
        <cfvo type="min"/>
        <cfvo type="max"/>
        <color rgb="FFFCFCFF"/>
        <color rgb="FFF8696B"/>
      </colorScale>
    </cfRule>
  </conditionalFormatting>
  <conditionalFormatting sqref="N4:N20">
    <cfRule type="colorScale" priority="2">
      <colorScale>
        <cfvo type="min"/>
        <cfvo type="max"/>
        <color rgb="FFFCFCFF"/>
        <color rgb="FFF8696B"/>
      </colorScale>
    </cfRule>
  </conditionalFormatting>
  <hyperlinks>
    <hyperlink ref="A1" location="'0. Cover'!A1" display="Return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69"/>
  <sheetViews>
    <sheetView zoomScale="70" zoomScaleNormal="70" workbookViewId="0">
      <pane ySplit="3" topLeftCell="A30" activePane="bottomLeft" state="frozen"/>
      <selection pane="bottomLeft" activeCell="M14" sqref="M14"/>
    </sheetView>
  </sheetViews>
  <sheetFormatPr defaultRowHeight="14.5" x14ac:dyDescent="0.35"/>
  <cols>
    <col min="1" max="1" width="57.453125" customWidth="1"/>
    <col min="2" max="2" width="61.81640625" customWidth="1"/>
    <col min="3" max="3" width="28.1796875" customWidth="1"/>
    <col min="4" max="4" width="17.54296875" customWidth="1"/>
    <col min="5" max="5" width="19.81640625" customWidth="1"/>
    <col min="6" max="6" width="16.1796875" customWidth="1"/>
    <col min="7" max="7" width="19.453125" customWidth="1"/>
    <col min="8" max="8" width="20.26953125" customWidth="1"/>
    <col min="10" max="10" width="62.7265625" customWidth="1"/>
    <col min="11" max="12" width="6.26953125" customWidth="1"/>
    <col min="13" max="13" width="20.26953125" customWidth="1"/>
    <col min="14" max="14" width="21.1796875" customWidth="1"/>
  </cols>
  <sheetData>
    <row r="1" spans="1:12" ht="61.9" customHeight="1" x14ac:dyDescent="0.65">
      <c r="A1" s="78" t="s">
        <v>28</v>
      </c>
      <c r="B1" s="79"/>
    </row>
    <row r="2" spans="1:12" ht="64.900000000000006" customHeight="1" x14ac:dyDescent="0.35">
      <c r="A2" s="119" t="s">
        <v>439</v>
      </c>
      <c r="B2" s="119"/>
      <c r="C2" s="119"/>
      <c r="D2" s="119"/>
      <c r="E2" s="119"/>
      <c r="F2" s="119"/>
      <c r="G2" s="119"/>
      <c r="H2" s="119"/>
      <c r="J2" s="119" t="s">
        <v>440</v>
      </c>
      <c r="K2" s="119"/>
      <c r="L2" s="119"/>
    </row>
    <row r="3" spans="1:12" x14ac:dyDescent="0.35">
      <c r="A3" s="6" t="s">
        <v>240</v>
      </c>
      <c r="B3" s="6" t="s">
        <v>241</v>
      </c>
      <c r="C3" s="6" t="s">
        <v>275</v>
      </c>
      <c r="D3" s="3" t="s">
        <v>243</v>
      </c>
      <c r="E3" s="6" t="s">
        <v>276</v>
      </c>
      <c r="F3" s="3" t="s">
        <v>277</v>
      </c>
      <c r="G3" s="4" t="s">
        <v>278</v>
      </c>
      <c r="H3" s="4" t="s">
        <v>279</v>
      </c>
      <c r="J3" s="6" t="s">
        <v>240</v>
      </c>
      <c r="K3" s="6" t="s">
        <v>250</v>
      </c>
      <c r="L3" s="6" t="s">
        <v>280</v>
      </c>
    </row>
    <row r="4" spans="1:12" x14ac:dyDescent="0.35">
      <c r="A4" s="123" t="s">
        <v>266</v>
      </c>
      <c r="B4" s="23" t="s">
        <v>115</v>
      </c>
      <c r="C4" s="8">
        <v>4</v>
      </c>
      <c r="D4" s="9">
        <f>C4/$E$4</f>
        <v>0.26666666666666666</v>
      </c>
      <c r="E4" s="117">
        <v>15</v>
      </c>
      <c r="F4" s="118">
        <f>E4/SUM($E$4:$E$68)</f>
        <v>3.1315240083507306E-2</v>
      </c>
      <c r="G4" s="115">
        <v>21302.191999999999</v>
      </c>
      <c r="H4" s="115">
        <f>G4*F4</f>
        <v>667.08325678496863</v>
      </c>
      <c r="J4" s="7" t="s">
        <v>251</v>
      </c>
      <c r="K4" s="8">
        <v>104</v>
      </c>
      <c r="L4" s="9">
        <v>0.21711899791231734</v>
      </c>
    </row>
    <row r="5" spans="1:12" x14ac:dyDescent="0.35">
      <c r="A5" s="123"/>
      <c r="B5" s="23" t="s">
        <v>117</v>
      </c>
      <c r="C5" s="8">
        <v>4</v>
      </c>
      <c r="D5" s="9">
        <f t="shared" ref="D5:D9" si="0">C5/$E$4</f>
        <v>0.26666666666666666</v>
      </c>
      <c r="E5" s="117"/>
      <c r="F5" s="118"/>
      <c r="G5" s="115"/>
      <c r="H5" s="115"/>
      <c r="J5" s="7" t="s">
        <v>255</v>
      </c>
      <c r="K5" s="8">
        <v>74</v>
      </c>
      <c r="L5" s="9">
        <v>0.1544885177453027</v>
      </c>
    </row>
    <row r="6" spans="1:12" x14ac:dyDescent="0.35">
      <c r="A6" s="123"/>
      <c r="B6" s="23" t="s">
        <v>198</v>
      </c>
      <c r="C6" s="8">
        <v>1</v>
      </c>
      <c r="D6" s="9">
        <f t="shared" si="0"/>
        <v>6.6666666666666666E-2</v>
      </c>
      <c r="E6" s="117"/>
      <c r="F6" s="118"/>
      <c r="G6" s="115"/>
      <c r="H6" s="115"/>
      <c r="J6" s="7" t="s">
        <v>252</v>
      </c>
      <c r="K6" s="8">
        <v>52</v>
      </c>
      <c r="L6" s="9">
        <v>0.10855949895615867</v>
      </c>
    </row>
    <row r="7" spans="1:12" x14ac:dyDescent="0.35">
      <c r="A7" s="123"/>
      <c r="B7" s="23" t="s">
        <v>199</v>
      </c>
      <c r="C7" s="8">
        <v>1</v>
      </c>
      <c r="D7" s="9">
        <f t="shared" si="0"/>
        <v>6.6666666666666666E-2</v>
      </c>
      <c r="E7" s="117"/>
      <c r="F7" s="118"/>
      <c r="G7" s="115"/>
      <c r="H7" s="115"/>
      <c r="J7" s="7" t="s">
        <v>281</v>
      </c>
      <c r="K7" s="8">
        <v>47</v>
      </c>
      <c r="L7" s="9">
        <v>9.8121085594989568E-2</v>
      </c>
    </row>
    <row r="8" spans="1:12" x14ac:dyDescent="0.35">
      <c r="A8" s="123"/>
      <c r="B8" s="23" t="s">
        <v>200</v>
      </c>
      <c r="C8" s="8">
        <v>1</v>
      </c>
      <c r="D8" s="9">
        <f t="shared" si="0"/>
        <v>6.6666666666666666E-2</v>
      </c>
      <c r="E8" s="117"/>
      <c r="F8" s="118"/>
      <c r="G8" s="115"/>
      <c r="H8" s="115"/>
      <c r="J8" s="7" t="s">
        <v>263</v>
      </c>
      <c r="K8" s="8">
        <v>42</v>
      </c>
      <c r="L8" s="9">
        <v>8.7682672233820466E-2</v>
      </c>
    </row>
    <row r="9" spans="1:12" x14ac:dyDescent="0.35">
      <c r="A9" s="123"/>
      <c r="B9" s="23" t="s">
        <v>201</v>
      </c>
      <c r="C9" s="8">
        <v>4</v>
      </c>
      <c r="D9" s="9">
        <f t="shared" si="0"/>
        <v>0.26666666666666666</v>
      </c>
      <c r="E9" s="117"/>
      <c r="F9" s="118"/>
      <c r="G9" s="115"/>
      <c r="H9" s="115"/>
      <c r="J9" s="7" t="s">
        <v>259</v>
      </c>
      <c r="K9" s="8">
        <v>29</v>
      </c>
      <c r="L9" s="9">
        <v>6.0542797494780795E-2</v>
      </c>
    </row>
    <row r="10" spans="1:12" x14ac:dyDescent="0.35">
      <c r="A10" s="124" t="s">
        <v>257</v>
      </c>
      <c r="B10" s="24" t="s">
        <v>74</v>
      </c>
      <c r="C10" s="25">
        <v>9</v>
      </c>
      <c r="D10" s="26">
        <f>C10/$E$10</f>
        <v>0.39130434782608697</v>
      </c>
      <c r="E10" s="125">
        <v>23</v>
      </c>
      <c r="F10" s="126">
        <f>E10/SUM($E$4:$E$68)</f>
        <v>4.8016701461377868E-2</v>
      </c>
      <c r="G10" s="127">
        <v>12255.695217391303</v>
      </c>
      <c r="H10" s="127">
        <f>G10*F10</f>
        <v>588.47805845511471</v>
      </c>
      <c r="J10" s="7" t="s">
        <v>282</v>
      </c>
      <c r="K10" s="8">
        <v>24</v>
      </c>
      <c r="L10" s="9">
        <v>5.0104384133611693E-2</v>
      </c>
    </row>
    <row r="11" spans="1:12" x14ac:dyDescent="0.35">
      <c r="A11" s="124"/>
      <c r="B11" s="24" t="s">
        <v>76</v>
      </c>
      <c r="C11" s="25">
        <v>14</v>
      </c>
      <c r="D11" s="26">
        <f>C11/$E$10</f>
        <v>0.60869565217391308</v>
      </c>
      <c r="E11" s="125"/>
      <c r="F11" s="126"/>
      <c r="G11" s="127"/>
      <c r="H11" s="127"/>
      <c r="J11" s="7" t="s">
        <v>257</v>
      </c>
      <c r="K11" s="8">
        <v>23</v>
      </c>
      <c r="L11" s="9">
        <v>4.8016701461377868E-2</v>
      </c>
    </row>
    <row r="12" spans="1:12" x14ac:dyDescent="0.35">
      <c r="A12" s="23" t="s">
        <v>283</v>
      </c>
      <c r="B12" s="23" t="s">
        <v>192</v>
      </c>
      <c r="C12" s="8">
        <v>22</v>
      </c>
      <c r="D12" s="9">
        <f>C12/$E$12</f>
        <v>1</v>
      </c>
      <c r="E12" s="8">
        <v>22</v>
      </c>
      <c r="F12" s="9">
        <f>E12/SUM($E$4:$E$68)</f>
        <v>4.5929018789144051E-2</v>
      </c>
      <c r="G12" s="10">
        <v>332088.63666666666</v>
      </c>
      <c r="H12" s="10">
        <f>G12*F12</f>
        <v>15252.505233124564</v>
      </c>
      <c r="J12" s="7" t="s">
        <v>283</v>
      </c>
      <c r="K12" s="8">
        <v>22</v>
      </c>
      <c r="L12" s="9">
        <v>4.5929018789144051E-2</v>
      </c>
    </row>
    <row r="13" spans="1:12" x14ac:dyDescent="0.35">
      <c r="A13" s="123" t="s">
        <v>255</v>
      </c>
      <c r="B13" s="23" t="s">
        <v>63</v>
      </c>
      <c r="C13" s="8">
        <v>2</v>
      </c>
      <c r="D13" s="9">
        <f>C13/$E$13</f>
        <v>2.7027027027027029E-2</v>
      </c>
      <c r="E13" s="117">
        <v>74</v>
      </c>
      <c r="F13" s="118">
        <f>E13/SUM($E$4:$E$68)</f>
        <v>0.1544885177453027</v>
      </c>
      <c r="G13" s="115">
        <v>12720.091538461536</v>
      </c>
      <c r="H13" s="115">
        <f>G13*F13</f>
        <v>1965.1080873614899</v>
      </c>
      <c r="J13" s="7" t="s">
        <v>266</v>
      </c>
      <c r="K13" s="8">
        <v>15</v>
      </c>
      <c r="L13" s="9">
        <v>3.1315240083507306E-2</v>
      </c>
    </row>
    <row r="14" spans="1:12" x14ac:dyDescent="0.35">
      <c r="A14" s="123"/>
      <c r="B14" s="23" t="s">
        <v>163</v>
      </c>
      <c r="C14" s="8">
        <v>1</v>
      </c>
      <c r="D14" s="9">
        <f t="shared" ref="D14:D17" si="1">C14/$E$13</f>
        <v>1.3513513513513514E-2</v>
      </c>
      <c r="E14" s="117"/>
      <c r="F14" s="118"/>
      <c r="G14" s="115"/>
      <c r="H14" s="115"/>
      <c r="J14" s="7" t="s">
        <v>285</v>
      </c>
      <c r="K14" s="8">
        <v>11</v>
      </c>
      <c r="L14" s="9">
        <v>2.2964509394572025E-2</v>
      </c>
    </row>
    <row r="15" spans="1:12" x14ac:dyDescent="0.35">
      <c r="A15" s="123"/>
      <c r="B15" s="23" t="s">
        <v>65</v>
      </c>
      <c r="C15" s="8">
        <v>61</v>
      </c>
      <c r="D15" s="9">
        <f t="shared" si="1"/>
        <v>0.82432432432432434</v>
      </c>
      <c r="E15" s="117"/>
      <c r="F15" s="118"/>
      <c r="G15" s="115"/>
      <c r="H15" s="115"/>
      <c r="J15" s="7" t="s">
        <v>284</v>
      </c>
      <c r="K15" s="8">
        <v>10</v>
      </c>
      <c r="L15" s="9">
        <v>2.0876826722338204E-2</v>
      </c>
    </row>
    <row r="16" spans="1:12" x14ac:dyDescent="0.35">
      <c r="A16" s="123"/>
      <c r="B16" s="23" t="s">
        <v>66</v>
      </c>
      <c r="C16" s="8">
        <v>7</v>
      </c>
      <c r="D16" s="9">
        <f t="shared" si="1"/>
        <v>9.45945945945946E-2</v>
      </c>
      <c r="E16" s="117"/>
      <c r="F16" s="118"/>
      <c r="G16" s="115"/>
      <c r="H16" s="115"/>
      <c r="J16" s="7" t="s">
        <v>86</v>
      </c>
      <c r="K16" s="8">
        <v>8</v>
      </c>
      <c r="L16" s="9">
        <v>1.6701461377870562E-2</v>
      </c>
    </row>
    <row r="17" spans="1:14" x14ac:dyDescent="0.35">
      <c r="A17" s="123"/>
      <c r="B17" s="23" t="s">
        <v>67</v>
      </c>
      <c r="C17" s="8">
        <v>3</v>
      </c>
      <c r="D17" s="9">
        <f t="shared" si="1"/>
        <v>4.0540540540540543E-2</v>
      </c>
      <c r="E17" s="117"/>
      <c r="F17" s="118"/>
      <c r="G17" s="115"/>
      <c r="H17" s="115"/>
      <c r="J17" s="7" t="s">
        <v>264</v>
      </c>
      <c r="K17" s="8">
        <v>5</v>
      </c>
      <c r="L17" s="9">
        <v>1.0438413361169102E-2</v>
      </c>
    </row>
    <row r="18" spans="1:14" x14ac:dyDescent="0.35">
      <c r="A18" s="124" t="s">
        <v>251</v>
      </c>
      <c r="B18" s="24" t="s">
        <v>31</v>
      </c>
      <c r="C18" s="25">
        <v>13</v>
      </c>
      <c r="D18" s="26">
        <f>C18/$E$18</f>
        <v>0.125</v>
      </c>
      <c r="E18" s="125">
        <v>104</v>
      </c>
      <c r="F18" s="126">
        <f>E18/SUM($E$4:$E$68)</f>
        <v>0.21711899791231734</v>
      </c>
      <c r="G18" s="127">
        <v>153708.15656862743</v>
      </c>
      <c r="H18" s="127">
        <f>G18*F18</f>
        <v>33372.960925129963</v>
      </c>
      <c r="J18" s="7" t="s">
        <v>258</v>
      </c>
      <c r="K18" s="8">
        <v>5</v>
      </c>
      <c r="L18" s="9">
        <v>1.0438413361169102E-2</v>
      </c>
    </row>
    <row r="19" spans="1:14" x14ac:dyDescent="0.35">
      <c r="A19" s="124"/>
      <c r="B19" s="24" t="s">
        <v>144</v>
      </c>
      <c r="C19" s="25">
        <v>14</v>
      </c>
      <c r="D19" s="26">
        <f t="shared" ref="D19:D31" si="2">C19/$E$18</f>
        <v>0.13461538461538461</v>
      </c>
      <c r="E19" s="125"/>
      <c r="F19" s="126"/>
      <c r="G19" s="127"/>
      <c r="H19" s="127"/>
      <c r="J19" s="7" t="s">
        <v>261</v>
      </c>
      <c r="K19" s="8">
        <v>3</v>
      </c>
      <c r="L19" s="9">
        <v>6.2630480167014616E-3</v>
      </c>
    </row>
    <row r="20" spans="1:14" x14ac:dyDescent="0.35">
      <c r="A20" s="124"/>
      <c r="B20" s="24" t="s">
        <v>145</v>
      </c>
      <c r="C20" s="25">
        <v>6</v>
      </c>
      <c r="D20" s="26">
        <f t="shared" si="2"/>
        <v>5.7692307692307696E-2</v>
      </c>
      <c r="E20" s="125"/>
      <c r="F20" s="126"/>
      <c r="G20" s="127"/>
      <c r="H20" s="127"/>
      <c r="J20" s="7" t="s">
        <v>268</v>
      </c>
      <c r="K20" s="8">
        <v>3</v>
      </c>
      <c r="L20" s="9">
        <v>6.2630480167014616E-3</v>
      </c>
    </row>
    <row r="21" spans="1:14" x14ac:dyDescent="0.35">
      <c r="A21" s="124"/>
      <c r="B21" s="24" t="s">
        <v>146</v>
      </c>
      <c r="C21" s="25">
        <v>5</v>
      </c>
      <c r="D21" s="26">
        <f t="shared" si="2"/>
        <v>4.807692307692308E-2</v>
      </c>
      <c r="E21" s="125"/>
      <c r="F21" s="126"/>
      <c r="G21" s="127"/>
      <c r="H21" s="127"/>
      <c r="J21" s="7" t="s">
        <v>22</v>
      </c>
      <c r="K21" s="8">
        <v>2</v>
      </c>
      <c r="L21" s="9">
        <v>4.1753653444676405E-3</v>
      </c>
    </row>
    <row r="22" spans="1:14" x14ac:dyDescent="0.35">
      <c r="A22" s="124"/>
      <c r="B22" s="24" t="s">
        <v>147</v>
      </c>
      <c r="C22" s="25">
        <v>5</v>
      </c>
      <c r="D22" s="26">
        <f t="shared" si="2"/>
        <v>4.807692307692308E-2</v>
      </c>
      <c r="E22" s="125"/>
      <c r="F22" s="126"/>
      <c r="G22" s="127"/>
      <c r="H22" s="127"/>
    </row>
    <row r="23" spans="1:14" ht="69.650000000000006" customHeight="1" x14ac:dyDescent="0.35">
      <c r="A23" s="124"/>
      <c r="B23" s="24" t="s">
        <v>149</v>
      </c>
      <c r="C23" s="25">
        <v>3</v>
      </c>
      <c r="D23" s="26">
        <f t="shared" si="2"/>
        <v>2.8846153846153848E-2</v>
      </c>
      <c r="E23" s="125"/>
      <c r="F23" s="126"/>
      <c r="G23" s="127"/>
      <c r="H23" s="127"/>
      <c r="J23" s="119" t="s">
        <v>441</v>
      </c>
      <c r="K23" s="119"/>
      <c r="L23" s="119"/>
      <c r="M23" s="119"/>
      <c r="N23" s="119"/>
    </row>
    <row r="24" spans="1:14" x14ac:dyDescent="0.35">
      <c r="A24" s="124"/>
      <c r="B24" s="24" t="s">
        <v>150</v>
      </c>
      <c r="C24" s="25">
        <v>5</v>
      </c>
      <c r="D24" s="26">
        <f t="shared" si="2"/>
        <v>4.807692307692308E-2</v>
      </c>
      <c r="E24" s="125"/>
      <c r="F24" s="126"/>
      <c r="G24" s="127"/>
      <c r="H24" s="127"/>
      <c r="J24" s="6" t="s">
        <v>367</v>
      </c>
      <c r="K24" s="6" t="s">
        <v>250</v>
      </c>
      <c r="L24" s="6" t="s">
        <v>280</v>
      </c>
      <c r="M24" s="4" t="s">
        <v>278</v>
      </c>
      <c r="N24" s="4" t="s">
        <v>279</v>
      </c>
    </row>
    <row r="25" spans="1:14" x14ac:dyDescent="0.35">
      <c r="A25" s="124"/>
      <c r="B25" s="24" t="s">
        <v>151</v>
      </c>
      <c r="C25" s="25">
        <v>4</v>
      </c>
      <c r="D25" s="26">
        <f t="shared" si="2"/>
        <v>3.8461538461538464E-2</v>
      </c>
      <c r="E25" s="125"/>
      <c r="F25" s="126"/>
      <c r="G25" s="127"/>
      <c r="H25" s="127"/>
      <c r="J25" s="7" t="s">
        <v>27</v>
      </c>
      <c r="K25" s="8">
        <v>112</v>
      </c>
      <c r="L25" s="9">
        <v>0.23382045929018788</v>
      </c>
      <c r="M25" s="10">
        <v>16122.046396396399</v>
      </c>
      <c r="N25" s="10">
        <f t="shared" ref="N25:N46" si="3">M25*L25</f>
        <v>3769.6642931031247</v>
      </c>
    </row>
    <row r="26" spans="1:14" x14ac:dyDescent="0.35">
      <c r="A26" s="124"/>
      <c r="B26" s="24" t="s">
        <v>152</v>
      </c>
      <c r="C26" s="25">
        <v>4</v>
      </c>
      <c r="D26" s="26">
        <f t="shared" si="2"/>
        <v>3.8461538461538464E-2</v>
      </c>
      <c r="E26" s="125"/>
      <c r="F26" s="126"/>
      <c r="G26" s="127"/>
      <c r="H26" s="127"/>
      <c r="J26" s="7" t="s">
        <v>353</v>
      </c>
      <c r="K26" s="8">
        <v>63</v>
      </c>
      <c r="L26" s="9">
        <v>0.13152400835073069</v>
      </c>
      <c r="M26" s="10">
        <v>10029.652580645159</v>
      </c>
      <c r="N26" s="10">
        <f t="shared" si="3"/>
        <v>1319.1401097717016</v>
      </c>
    </row>
    <row r="27" spans="1:14" x14ac:dyDescent="0.35">
      <c r="A27" s="124"/>
      <c r="B27" s="24" t="s">
        <v>154</v>
      </c>
      <c r="C27" s="25">
        <v>1</v>
      </c>
      <c r="D27" s="26">
        <f t="shared" si="2"/>
        <v>9.6153846153846159E-3</v>
      </c>
      <c r="E27" s="125"/>
      <c r="F27" s="126"/>
      <c r="G27" s="127"/>
      <c r="H27" s="127"/>
      <c r="J27" s="7" t="s">
        <v>359</v>
      </c>
      <c r="K27" s="8">
        <v>41</v>
      </c>
      <c r="L27" s="9">
        <v>8.5594989561586635E-2</v>
      </c>
      <c r="M27" s="10">
        <v>21842.717804878052</v>
      </c>
      <c r="N27" s="10">
        <f t="shared" si="3"/>
        <v>1869.6272025052194</v>
      </c>
    </row>
    <row r="28" spans="1:14" x14ac:dyDescent="0.35">
      <c r="A28" s="124"/>
      <c r="B28" s="24" t="s">
        <v>155</v>
      </c>
      <c r="C28" s="25">
        <v>38</v>
      </c>
      <c r="D28" s="26">
        <f t="shared" si="2"/>
        <v>0.36538461538461536</v>
      </c>
      <c r="E28" s="125"/>
      <c r="F28" s="126"/>
      <c r="G28" s="127"/>
      <c r="H28" s="127"/>
      <c r="J28" s="7" t="s">
        <v>352</v>
      </c>
      <c r="K28" s="8">
        <v>36</v>
      </c>
      <c r="L28" s="9">
        <v>7.5156576200417533E-2</v>
      </c>
      <c r="M28" s="10">
        <v>76279.868571428582</v>
      </c>
      <c r="N28" s="10">
        <f t="shared" si="3"/>
        <v>5732.9337548464064</v>
      </c>
    </row>
    <row r="29" spans="1:14" x14ac:dyDescent="0.35">
      <c r="A29" s="124"/>
      <c r="B29" s="24" t="s">
        <v>157</v>
      </c>
      <c r="C29" s="25">
        <v>2</v>
      </c>
      <c r="D29" s="26">
        <f t="shared" si="2"/>
        <v>1.9230769230769232E-2</v>
      </c>
      <c r="E29" s="125"/>
      <c r="F29" s="126"/>
      <c r="G29" s="127"/>
      <c r="H29" s="127"/>
      <c r="J29" s="7" t="s">
        <v>354</v>
      </c>
      <c r="K29" s="8">
        <v>36</v>
      </c>
      <c r="L29" s="9">
        <v>7.5156576200417533E-2</v>
      </c>
      <c r="M29" s="10">
        <v>219074.32235294118</v>
      </c>
      <c r="N29" s="10">
        <f t="shared" si="3"/>
        <v>16464.876001473658</v>
      </c>
    </row>
    <row r="30" spans="1:14" x14ac:dyDescent="0.35">
      <c r="A30" s="124"/>
      <c r="B30" s="24" t="s">
        <v>34</v>
      </c>
      <c r="C30" s="25">
        <v>2</v>
      </c>
      <c r="D30" s="26">
        <f t="shared" si="2"/>
        <v>1.9230769230769232E-2</v>
      </c>
      <c r="E30" s="125"/>
      <c r="F30" s="126"/>
      <c r="G30" s="127"/>
      <c r="H30" s="127"/>
      <c r="J30" s="7" t="s">
        <v>304</v>
      </c>
      <c r="K30" s="8">
        <v>35</v>
      </c>
      <c r="L30" s="9">
        <v>7.3068893528183715E-2</v>
      </c>
      <c r="M30" s="10">
        <v>318465.82228571421</v>
      </c>
      <c r="N30" s="10">
        <f t="shared" si="3"/>
        <v>23269.945260960329</v>
      </c>
    </row>
    <row r="31" spans="1:14" x14ac:dyDescent="0.35">
      <c r="A31" s="124"/>
      <c r="B31" s="24" t="s">
        <v>158</v>
      </c>
      <c r="C31" s="25">
        <v>2</v>
      </c>
      <c r="D31" s="26">
        <f t="shared" si="2"/>
        <v>1.9230769230769232E-2</v>
      </c>
      <c r="E31" s="125"/>
      <c r="F31" s="126"/>
      <c r="G31" s="127"/>
      <c r="H31" s="127"/>
      <c r="J31" s="7" t="s">
        <v>350</v>
      </c>
      <c r="K31" s="8">
        <v>25</v>
      </c>
      <c r="L31" s="9">
        <v>5.2192066805845511E-2</v>
      </c>
      <c r="M31" s="10">
        <v>289761.77541666664</v>
      </c>
      <c r="N31" s="10">
        <f t="shared" si="3"/>
        <v>15123.265940327068</v>
      </c>
    </row>
    <row r="32" spans="1:14" x14ac:dyDescent="0.35">
      <c r="A32" s="123" t="s">
        <v>263</v>
      </c>
      <c r="B32" s="23" t="s">
        <v>173</v>
      </c>
      <c r="C32" s="8">
        <v>3</v>
      </c>
      <c r="D32" s="9">
        <f>C32/$E$32</f>
        <v>7.1428571428571425E-2</v>
      </c>
      <c r="E32" s="117">
        <v>42</v>
      </c>
      <c r="F32" s="118">
        <f>E32/SUM($E$4:$E$68)</f>
        <v>8.7682672233820466E-2</v>
      </c>
      <c r="G32" s="115">
        <v>49098.909047619054</v>
      </c>
      <c r="H32" s="115">
        <f>G32*F32</f>
        <v>4305.1235490605441</v>
      </c>
      <c r="J32" s="7" t="s">
        <v>302</v>
      </c>
      <c r="K32" s="8">
        <v>20</v>
      </c>
      <c r="L32" s="9">
        <v>4.1753653444676408E-2</v>
      </c>
      <c r="M32" s="10">
        <v>22410.628000000001</v>
      </c>
      <c r="N32" s="10">
        <f t="shared" si="3"/>
        <v>935.72559498956161</v>
      </c>
    </row>
    <row r="33" spans="1:14" x14ac:dyDescent="0.35">
      <c r="A33" s="123"/>
      <c r="B33" s="23" t="s">
        <v>174</v>
      </c>
      <c r="C33" s="8">
        <v>1</v>
      </c>
      <c r="D33" s="9">
        <f t="shared" ref="D33:D40" si="4">C33/$E$32</f>
        <v>2.3809523809523808E-2</v>
      </c>
      <c r="E33" s="117"/>
      <c r="F33" s="118"/>
      <c r="G33" s="115"/>
      <c r="H33" s="115"/>
      <c r="J33" s="7" t="s">
        <v>379</v>
      </c>
      <c r="K33" s="8">
        <v>19</v>
      </c>
      <c r="L33" s="9">
        <v>3.9665970772442591E-2</v>
      </c>
      <c r="M33" s="10">
        <v>112890.34999999999</v>
      </c>
      <c r="N33" s="10">
        <f t="shared" si="3"/>
        <v>4477.9053235908141</v>
      </c>
    </row>
    <row r="34" spans="1:14" x14ac:dyDescent="0.35">
      <c r="A34" s="123"/>
      <c r="B34" s="23" t="s">
        <v>175</v>
      </c>
      <c r="C34" s="8">
        <v>1</v>
      </c>
      <c r="D34" s="9">
        <f t="shared" si="4"/>
        <v>2.3809523809523808E-2</v>
      </c>
      <c r="E34" s="117"/>
      <c r="F34" s="118"/>
      <c r="G34" s="115"/>
      <c r="H34" s="115"/>
      <c r="J34" s="7" t="s">
        <v>266</v>
      </c>
      <c r="K34" s="8">
        <v>14</v>
      </c>
      <c r="L34" s="9">
        <v>2.9227557411273485E-2</v>
      </c>
      <c r="M34" s="10">
        <v>17121.807142857142</v>
      </c>
      <c r="N34" s="10">
        <f t="shared" si="3"/>
        <v>500.42860125260955</v>
      </c>
    </row>
    <row r="35" spans="1:14" x14ac:dyDescent="0.35">
      <c r="A35" s="123"/>
      <c r="B35" s="23" t="s">
        <v>101</v>
      </c>
      <c r="C35" s="8">
        <v>1</v>
      </c>
      <c r="D35" s="9">
        <f t="shared" si="4"/>
        <v>2.3809523809523808E-2</v>
      </c>
      <c r="E35" s="117"/>
      <c r="F35" s="118"/>
      <c r="G35" s="115"/>
      <c r="H35" s="115"/>
      <c r="J35" s="7" t="s">
        <v>711</v>
      </c>
      <c r="K35" s="8">
        <v>14</v>
      </c>
      <c r="L35" s="9">
        <v>2.9227557411273485E-2</v>
      </c>
      <c r="M35" s="10">
        <v>11595.740714285714</v>
      </c>
      <c r="N35" s="10">
        <f t="shared" si="3"/>
        <v>338.91517745302713</v>
      </c>
    </row>
    <row r="36" spans="1:14" x14ac:dyDescent="0.35">
      <c r="A36" s="123"/>
      <c r="B36" s="23" t="s">
        <v>103</v>
      </c>
      <c r="C36" s="8">
        <v>2</v>
      </c>
      <c r="D36" s="9">
        <f t="shared" si="4"/>
        <v>4.7619047619047616E-2</v>
      </c>
      <c r="E36" s="117"/>
      <c r="F36" s="118"/>
      <c r="G36" s="115"/>
      <c r="H36" s="115"/>
      <c r="J36" s="7" t="s">
        <v>357</v>
      </c>
      <c r="K36" s="8">
        <v>11</v>
      </c>
      <c r="L36" s="9">
        <v>2.2964509394572025E-2</v>
      </c>
      <c r="M36" s="10">
        <v>26435.696363636362</v>
      </c>
      <c r="N36" s="10">
        <f t="shared" si="3"/>
        <v>607.08279749478072</v>
      </c>
    </row>
    <row r="37" spans="1:14" x14ac:dyDescent="0.35">
      <c r="A37" s="123"/>
      <c r="B37" s="23" t="s">
        <v>176</v>
      </c>
      <c r="C37" s="8">
        <v>9</v>
      </c>
      <c r="D37" s="9">
        <f t="shared" si="4"/>
        <v>0.21428571428571427</v>
      </c>
      <c r="E37" s="117"/>
      <c r="F37" s="118"/>
      <c r="G37" s="115"/>
      <c r="H37" s="115"/>
      <c r="J37" s="7" t="s">
        <v>358</v>
      </c>
      <c r="K37" s="8">
        <v>11</v>
      </c>
      <c r="L37" s="9">
        <v>2.2964509394572025E-2</v>
      </c>
      <c r="M37" s="10">
        <v>55317.659090909088</v>
      </c>
      <c r="N37" s="10">
        <f t="shared" si="3"/>
        <v>1270.3429018789143</v>
      </c>
    </row>
    <row r="38" spans="1:14" x14ac:dyDescent="0.35">
      <c r="A38" s="123"/>
      <c r="B38" s="23" t="s">
        <v>104</v>
      </c>
      <c r="C38" s="8">
        <v>17</v>
      </c>
      <c r="D38" s="9">
        <f t="shared" si="4"/>
        <v>0.40476190476190477</v>
      </c>
      <c r="E38" s="117"/>
      <c r="F38" s="118"/>
      <c r="G38" s="115"/>
      <c r="H38" s="115"/>
      <c r="J38" s="7" t="s">
        <v>355</v>
      </c>
      <c r="K38" s="8">
        <v>10</v>
      </c>
      <c r="L38" s="9">
        <v>2.0876826722338204E-2</v>
      </c>
      <c r="M38" s="10">
        <v>39736.671428571433</v>
      </c>
      <c r="N38" s="10">
        <f t="shared" si="3"/>
        <v>829.57560393677318</v>
      </c>
    </row>
    <row r="39" spans="1:14" x14ac:dyDescent="0.35">
      <c r="A39" s="123"/>
      <c r="B39" s="23" t="s">
        <v>105</v>
      </c>
      <c r="C39" s="8">
        <v>2</v>
      </c>
      <c r="D39" s="9">
        <f t="shared" si="4"/>
        <v>4.7619047619047616E-2</v>
      </c>
      <c r="E39" s="117"/>
      <c r="F39" s="118"/>
      <c r="G39" s="115"/>
      <c r="H39" s="115"/>
      <c r="J39" s="7" t="s">
        <v>360</v>
      </c>
      <c r="K39" s="8">
        <v>7</v>
      </c>
      <c r="L39" s="9">
        <v>1.4613778705636743E-2</v>
      </c>
      <c r="M39" s="10">
        <v>31018.02714285714</v>
      </c>
      <c r="N39" s="10">
        <f t="shared" si="3"/>
        <v>453.29058455114819</v>
      </c>
    </row>
    <row r="40" spans="1:14" x14ac:dyDescent="0.35">
      <c r="A40" s="123"/>
      <c r="B40" s="23" t="s">
        <v>177</v>
      </c>
      <c r="C40" s="8">
        <v>6</v>
      </c>
      <c r="D40" s="9">
        <f t="shared" si="4"/>
        <v>0.14285714285714285</v>
      </c>
      <c r="E40" s="117"/>
      <c r="F40" s="118"/>
      <c r="G40" s="115"/>
      <c r="H40" s="115"/>
      <c r="J40" s="7" t="s">
        <v>22</v>
      </c>
      <c r="K40" s="8">
        <v>6</v>
      </c>
      <c r="L40" s="9">
        <v>1.2526096033402923E-2</v>
      </c>
      <c r="M40" s="10">
        <v>28581.551666666666</v>
      </c>
      <c r="N40" s="10">
        <f t="shared" si="3"/>
        <v>358.01526096033405</v>
      </c>
    </row>
    <row r="41" spans="1:14" x14ac:dyDescent="0.35">
      <c r="A41" s="24" t="s">
        <v>284</v>
      </c>
      <c r="B41" s="24" t="s">
        <v>208</v>
      </c>
      <c r="C41" s="25">
        <v>10</v>
      </c>
      <c r="D41" s="26">
        <f>C41/$E$41</f>
        <v>1</v>
      </c>
      <c r="E41" s="25">
        <v>10</v>
      </c>
      <c r="F41" s="26">
        <f>E41/SUM($E$4:$E$68)</f>
        <v>2.0876826722338204E-2</v>
      </c>
      <c r="G41" s="27">
        <v>7573.2860000000001</v>
      </c>
      <c r="H41" s="27">
        <f>G41*F41</f>
        <v>158.1061795407098</v>
      </c>
      <c r="J41" s="7" t="s">
        <v>356</v>
      </c>
      <c r="K41" s="8">
        <v>5</v>
      </c>
      <c r="L41" s="9">
        <v>1.0438413361169102E-2</v>
      </c>
      <c r="M41" s="10">
        <v>13899.217999999999</v>
      </c>
      <c r="N41" s="10">
        <f t="shared" si="3"/>
        <v>145.08578288100207</v>
      </c>
    </row>
    <row r="42" spans="1:14" x14ac:dyDescent="0.35">
      <c r="A42" s="123" t="s">
        <v>261</v>
      </c>
      <c r="B42" s="23" t="s">
        <v>223</v>
      </c>
      <c r="C42" s="8">
        <v>2</v>
      </c>
      <c r="D42" s="9">
        <f>C42/$E$42</f>
        <v>0.66666666666666663</v>
      </c>
      <c r="E42" s="117">
        <v>3</v>
      </c>
      <c r="F42" s="118">
        <f>E42/SUM($E$4:$E$68)</f>
        <v>6.2630480167014616E-3</v>
      </c>
      <c r="G42" s="115">
        <v>1351882.8633333333</v>
      </c>
      <c r="H42" s="115">
        <f>G42*F42</f>
        <v>8466.9072860125252</v>
      </c>
      <c r="J42" s="7" t="s">
        <v>370</v>
      </c>
      <c r="K42" s="8">
        <v>5</v>
      </c>
      <c r="L42" s="9">
        <v>1.0438413361169102E-2</v>
      </c>
      <c r="M42" s="10">
        <v>53696.291999999994</v>
      </c>
      <c r="N42" s="10">
        <f t="shared" si="3"/>
        <v>560.50409185803755</v>
      </c>
    </row>
    <row r="43" spans="1:14" x14ac:dyDescent="0.35">
      <c r="A43" s="123"/>
      <c r="B43" s="23" t="s">
        <v>88</v>
      </c>
      <c r="C43" s="8">
        <v>1</v>
      </c>
      <c r="D43" s="9">
        <f>C43/$E$42</f>
        <v>0.33333333333333331</v>
      </c>
      <c r="E43" s="117"/>
      <c r="F43" s="118"/>
      <c r="G43" s="115"/>
      <c r="H43" s="115"/>
      <c r="J43" s="7" t="s">
        <v>351</v>
      </c>
      <c r="K43" s="8">
        <v>3</v>
      </c>
      <c r="L43" s="9">
        <v>6.2630480167014616E-3</v>
      </c>
      <c r="M43" s="10">
        <v>14505.25</v>
      </c>
      <c r="N43" s="10">
        <f t="shared" si="3"/>
        <v>90.84707724425887</v>
      </c>
    </row>
    <row r="44" spans="1:14" x14ac:dyDescent="0.35">
      <c r="A44" s="24" t="s">
        <v>86</v>
      </c>
      <c r="B44" s="24" t="s">
        <v>203</v>
      </c>
      <c r="C44" s="25">
        <v>8</v>
      </c>
      <c r="D44" s="26">
        <f>C44/$E$44</f>
        <v>1</v>
      </c>
      <c r="E44" s="25">
        <v>8</v>
      </c>
      <c r="F44" s="26">
        <f>E44/SUM($E$4:$E$68)</f>
        <v>1.6701461377870562E-2</v>
      </c>
      <c r="G44" s="27">
        <v>39731.121250000004</v>
      </c>
      <c r="H44" s="27">
        <f>G44*F44</f>
        <v>663.56778705636748</v>
      </c>
      <c r="J44" s="7" t="s">
        <v>371</v>
      </c>
      <c r="K44" s="8">
        <v>3</v>
      </c>
      <c r="L44" s="9">
        <v>6.2630480167014616E-3</v>
      </c>
      <c r="M44" s="10">
        <v>1546.9233333333334</v>
      </c>
      <c r="N44" s="10">
        <f t="shared" si="3"/>
        <v>9.6884551148225473</v>
      </c>
    </row>
    <row r="45" spans="1:14" x14ac:dyDescent="0.35">
      <c r="A45" s="123" t="s">
        <v>252</v>
      </c>
      <c r="B45" s="23" t="s">
        <v>181</v>
      </c>
      <c r="C45" s="8">
        <v>6</v>
      </c>
      <c r="D45" s="9">
        <f>C45/$E$45</f>
        <v>0.11538461538461539</v>
      </c>
      <c r="E45" s="117">
        <v>52</v>
      </c>
      <c r="F45" s="118">
        <f>E45/SUM($E$4:$E$68)</f>
        <v>0.10855949895615867</v>
      </c>
      <c r="G45" s="115">
        <v>15415.387254901958</v>
      </c>
      <c r="H45" s="115">
        <f>G45*F45</f>
        <v>1673.4867166073109</v>
      </c>
      <c r="J45" s="7" t="s">
        <v>369</v>
      </c>
      <c r="K45" s="8">
        <v>2</v>
      </c>
      <c r="L45" s="9">
        <v>4.1753653444676405E-3</v>
      </c>
      <c r="M45" s="10">
        <v>6964.9</v>
      </c>
      <c r="N45" s="10">
        <f t="shared" si="3"/>
        <v>29.081002087682666</v>
      </c>
    </row>
    <row r="46" spans="1:14" x14ac:dyDescent="0.35">
      <c r="A46" s="123"/>
      <c r="B46" s="23" t="s">
        <v>36</v>
      </c>
      <c r="C46" s="8">
        <v>1</v>
      </c>
      <c r="D46" s="9">
        <f t="shared" ref="D46:D47" si="5">C46/$E$45</f>
        <v>1.9230769230769232E-2</v>
      </c>
      <c r="E46" s="117"/>
      <c r="F46" s="118"/>
      <c r="G46" s="115"/>
      <c r="H46" s="115"/>
      <c r="J46" s="7" t="s">
        <v>380</v>
      </c>
      <c r="K46" s="8">
        <v>1</v>
      </c>
      <c r="L46" s="9">
        <v>2.0876826722338203E-3</v>
      </c>
      <c r="M46" s="10">
        <v>10279.719999999999</v>
      </c>
      <c r="N46" s="10">
        <f t="shared" si="3"/>
        <v>21.460793319415444</v>
      </c>
    </row>
    <row r="47" spans="1:14" x14ac:dyDescent="0.35">
      <c r="A47" s="123"/>
      <c r="B47" s="23" t="s">
        <v>37</v>
      </c>
      <c r="C47" s="8">
        <v>45</v>
      </c>
      <c r="D47" s="9">
        <f t="shared" si="5"/>
        <v>0.86538461538461542</v>
      </c>
      <c r="E47" s="117"/>
      <c r="F47" s="118"/>
      <c r="G47" s="115"/>
      <c r="H47" s="115"/>
    </row>
    <row r="48" spans="1:14" x14ac:dyDescent="0.35">
      <c r="A48" s="124" t="s">
        <v>259</v>
      </c>
      <c r="B48" s="24" t="s">
        <v>179</v>
      </c>
      <c r="C48" s="25">
        <v>1</v>
      </c>
      <c r="D48" s="26">
        <f>C48/$E$48</f>
        <v>3.4482758620689655E-2</v>
      </c>
      <c r="E48" s="125">
        <v>29</v>
      </c>
      <c r="F48" s="126">
        <f>E48/SUM($E$4:$E$68)</f>
        <v>6.0542797494780795E-2</v>
      </c>
      <c r="G48" s="127">
        <v>39544.829285714288</v>
      </c>
      <c r="H48" s="127">
        <f>G48*F48</f>
        <v>2394.1545914106773</v>
      </c>
    </row>
    <row r="49" spans="1:8" x14ac:dyDescent="0.35">
      <c r="A49" s="124"/>
      <c r="B49" s="24" t="s">
        <v>81</v>
      </c>
      <c r="C49" s="25">
        <v>28</v>
      </c>
      <c r="D49" s="26">
        <f>C49/$E$48</f>
        <v>0.96551724137931039</v>
      </c>
      <c r="E49" s="125"/>
      <c r="F49" s="126"/>
      <c r="G49" s="127"/>
      <c r="H49" s="127"/>
    </row>
    <row r="50" spans="1:8" x14ac:dyDescent="0.35">
      <c r="A50" s="123" t="s">
        <v>22</v>
      </c>
      <c r="B50" s="23" t="s">
        <v>233</v>
      </c>
      <c r="C50" s="8">
        <v>1</v>
      </c>
      <c r="D50" s="9">
        <f>C50/$E$50</f>
        <v>0.5</v>
      </c>
      <c r="E50" s="117">
        <v>2</v>
      </c>
      <c r="F50" s="118">
        <f>E50/SUM($E$4:$E$68)</f>
        <v>4.1753653444676405E-3</v>
      </c>
      <c r="G50" s="115">
        <v>5254.86</v>
      </c>
      <c r="H50" s="115">
        <f>G50*F50</f>
        <v>21.940960334029224</v>
      </c>
    </row>
    <row r="51" spans="1:8" x14ac:dyDescent="0.35">
      <c r="A51" s="123"/>
      <c r="B51" s="23" t="s">
        <v>236</v>
      </c>
      <c r="C51" s="8">
        <v>1</v>
      </c>
      <c r="D51" s="9">
        <f>C51/$E$50</f>
        <v>0.5</v>
      </c>
      <c r="E51" s="117"/>
      <c r="F51" s="118"/>
      <c r="G51" s="115"/>
      <c r="H51" s="115"/>
    </row>
    <row r="52" spans="1:8" x14ac:dyDescent="0.35">
      <c r="A52" s="124" t="s">
        <v>264</v>
      </c>
      <c r="B52" s="24" t="s">
        <v>110</v>
      </c>
      <c r="C52" s="25">
        <v>1</v>
      </c>
      <c r="D52" s="26">
        <f>C52/$E$52</f>
        <v>0.2</v>
      </c>
      <c r="E52" s="125">
        <v>5</v>
      </c>
      <c r="F52" s="126">
        <f>E52/SUM($E$4:$E$68)</f>
        <v>1.0438413361169102E-2</v>
      </c>
      <c r="G52" s="127">
        <v>21477.97</v>
      </c>
      <c r="H52" s="127">
        <f>G52*F52</f>
        <v>224.19592901878914</v>
      </c>
    </row>
    <row r="53" spans="1:8" x14ac:dyDescent="0.35">
      <c r="A53" s="124"/>
      <c r="B53" s="24" t="s">
        <v>226</v>
      </c>
      <c r="C53" s="25">
        <v>1</v>
      </c>
      <c r="D53" s="26">
        <f t="shared" ref="D53:D54" si="6">C53/$E$52</f>
        <v>0.2</v>
      </c>
      <c r="E53" s="125"/>
      <c r="F53" s="126"/>
      <c r="G53" s="127"/>
      <c r="H53" s="127"/>
    </row>
    <row r="54" spans="1:8" x14ac:dyDescent="0.35">
      <c r="A54" s="124"/>
      <c r="B54" s="24" t="s">
        <v>112</v>
      </c>
      <c r="C54" s="25">
        <v>3</v>
      </c>
      <c r="D54" s="26">
        <f t="shared" si="6"/>
        <v>0.6</v>
      </c>
      <c r="E54" s="125"/>
      <c r="F54" s="126"/>
      <c r="G54" s="127"/>
      <c r="H54" s="127"/>
    </row>
    <row r="55" spans="1:8" x14ac:dyDescent="0.35">
      <c r="A55" s="23" t="s">
        <v>258</v>
      </c>
      <c r="B55" s="23" t="s">
        <v>78</v>
      </c>
      <c r="C55" s="8">
        <v>5</v>
      </c>
      <c r="D55" s="9">
        <f>C55/$E$55</f>
        <v>1</v>
      </c>
      <c r="E55" s="8">
        <v>5</v>
      </c>
      <c r="F55" s="9">
        <f>E55/SUM($E$4:$E$68)</f>
        <v>1.0438413361169102E-2</v>
      </c>
      <c r="G55" s="10">
        <v>25297.597999999998</v>
      </c>
      <c r="H55" s="10">
        <f>G55*F55</f>
        <v>264.06678496868471</v>
      </c>
    </row>
    <row r="56" spans="1:8" x14ac:dyDescent="0.35">
      <c r="A56" s="124" t="s">
        <v>282</v>
      </c>
      <c r="B56" s="24" t="s">
        <v>184</v>
      </c>
      <c r="C56" s="25">
        <v>1</v>
      </c>
      <c r="D56" s="26">
        <f>C56/$E$56</f>
        <v>4.1666666666666664E-2</v>
      </c>
      <c r="E56" s="125">
        <v>24</v>
      </c>
      <c r="F56" s="126">
        <f>E56/SUM($E$4:$E$68)</f>
        <v>5.0104384133611693E-2</v>
      </c>
      <c r="G56" s="127">
        <v>19414.059565217391</v>
      </c>
      <c r="H56" s="127">
        <f>G56*F56</f>
        <v>972.72949804847053</v>
      </c>
    </row>
    <row r="57" spans="1:8" x14ac:dyDescent="0.35">
      <c r="A57" s="124"/>
      <c r="B57" s="24" t="s">
        <v>185</v>
      </c>
      <c r="C57" s="25">
        <v>22</v>
      </c>
      <c r="D57" s="26">
        <f t="shared" ref="D57:D58" si="7">C57/$E$56</f>
        <v>0.91666666666666663</v>
      </c>
      <c r="E57" s="125"/>
      <c r="F57" s="126"/>
      <c r="G57" s="127"/>
      <c r="H57" s="127"/>
    </row>
    <row r="58" spans="1:8" x14ac:dyDescent="0.35">
      <c r="A58" s="124"/>
      <c r="B58" s="24" t="s">
        <v>187</v>
      </c>
      <c r="C58" s="25">
        <v>1</v>
      </c>
      <c r="D58" s="26">
        <f t="shared" si="7"/>
        <v>4.1666666666666664E-2</v>
      </c>
      <c r="E58" s="125"/>
      <c r="F58" s="126"/>
      <c r="G58" s="127"/>
      <c r="H58" s="127"/>
    </row>
    <row r="59" spans="1:8" x14ac:dyDescent="0.35">
      <c r="A59" s="123" t="s">
        <v>285</v>
      </c>
      <c r="B59" s="23" t="s">
        <v>214</v>
      </c>
      <c r="C59" s="8">
        <v>1</v>
      </c>
      <c r="D59" s="9">
        <f>C59/$E$59</f>
        <v>9.0909090909090912E-2</v>
      </c>
      <c r="E59" s="117">
        <v>11</v>
      </c>
      <c r="F59" s="118">
        <f>E59/SUM($E$4:$E$68)</f>
        <v>2.2964509394572025E-2</v>
      </c>
      <c r="G59" s="115">
        <v>74950.248999999982</v>
      </c>
      <c r="H59" s="115">
        <f>G59*F59</f>
        <v>1721.1956972860121</v>
      </c>
    </row>
    <row r="60" spans="1:8" x14ac:dyDescent="0.35">
      <c r="A60" s="123"/>
      <c r="B60" s="23" t="s">
        <v>50</v>
      </c>
      <c r="C60" s="8">
        <v>5</v>
      </c>
      <c r="D60" s="9">
        <f t="shared" ref="D60:D64" si="8">C60/$E$59</f>
        <v>0.45454545454545453</v>
      </c>
      <c r="E60" s="117"/>
      <c r="F60" s="118"/>
      <c r="G60" s="115"/>
      <c r="H60" s="115"/>
    </row>
    <row r="61" spans="1:8" x14ac:dyDescent="0.35">
      <c r="A61" s="123"/>
      <c r="B61" s="23" t="s">
        <v>51</v>
      </c>
      <c r="C61" s="8">
        <v>1</v>
      </c>
      <c r="D61" s="9">
        <f t="shared" si="8"/>
        <v>9.0909090909090912E-2</v>
      </c>
      <c r="E61" s="117"/>
      <c r="F61" s="118"/>
      <c r="G61" s="115"/>
      <c r="H61" s="115"/>
    </row>
    <row r="62" spans="1:8" x14ac:dyDescent="0.35">
      <c r="A62" s="123"/>
      <c r="B62" s="23" t="s">
        <v>216</v>
      </c>
      <c r="C62" s="8">
        <v>2</v>
      </c>
      <c r="D62" s="9">
        <f t="shared" si="8"/>
        <v>0.18181818181818182</v>
      </c>
      <c r="E62" s="117"/>
      <c r="F62" s="118"/>
      <c r="G62" s="115"/>
      <c r="H62" s="115"/>
    </row>
    <row r="63" spans="1:8" x14ac:dyDescent="0.35">
      <c r="A63" s="123"/>
      <c r="B63" s="23" t="s">
        <v>217</v>
      </c>
      <c r="C63" s="8">
        <v>1</v>
      </c>
      <c r="D63" s="9">
        <f t="shared" si="8"/>
        <v>9.0909090909090912E-2</v>
      </c>
      <c r="E63" s="117"/>
      <c r="F63" s="118"/>
      <c r="G63" s="115"/>
      <c r="H63" s="115"/>
    </row>
    <row r="64" spans="1:8" x14ac:dyDescent="0.35">
      <c r="A64" s="123"/>
      <c r="B64" s="23" t="s">
        <v>54</v>
      </c>
      <c r="C64" s="8">
        <v>1</v>
      </c>
      <c r="D64" s="9">
        <f t="shared" si="8"/>
        <v>9.0909090909090912E-2</v>
      </c>
      <c r="E64" s="117"/>
      <c r="F64" s="118"/>
      <c r="G64" s="115"/>
      <c r="H64" s="115"/>
    </row>
    <row r="65" spans="1:8" x14ac:dyDescent="0.35">
      <c r="A65" s="124" t="s">
        <v>281</v>
      </c>
      <c r="B65" s="24" t="s">
        <v>169</v>
      </c>
      <c r="C65" s="25">
        <v>13</v>
      </c>
      <c r="D65" s="26">
        <f>C65/$E$65</f>
        <v>0.27659574468085107</v>
      </c>
      <c r="E65" s="125">
        <v>47</v>
      </c>
      <c r="F65" s="126">
        <f>E65/SUM($E$4:$E$68)</f>
        <v>9.8121085594989568E-2</v>
      </c>
      <c r="G65" s="127">
        <v>42581.90543478261</v>
      </c>
      <c r="H65" s="127">
        <f>G65*F65</f>
        <v>4178.1827879640559</v>
      </c>
    </row>
    <row r="66" spans="1:8" x14ac:dyDescent="0.35">
      <c r="A66" s="124"/>
      <c r="B66" s="24" t="s">
        <v>170</v>
      </c>
      <c r="C66" s="25">
        <v>1</v>
      </c>
      <c r="D66" s="26">
        <f t="shared" ref="D66:D67" si="9">C66/$E$65</f>
        <v>2.1276595744680851E-2</v>
      </c>
      <c r="E66" s="125"/>
      <c r="F66" s="126"/>
      <c r="G66" s="127"/>
      <c r="H66" s="127"/>
    </row>
    <row r="67" spans="1:8" x14ac:dyDescent="0.35">
      <c r="A67" s="124"/>
      <c r="B67" s="24" t="s">
        <v>171</v>
      </c>
      <c r="C67" s="25">
        <v>33</v>
      </c>
      <c r="D67" s="26">
        <f t="shared" si="9"/>
        <v>0.7021276595744681</v>
      </c>
      <c r="E67" s="125"/>
      <c r="F67" s="126"/>
      <c r="G67" s="127"/>
      <c r="H67" s="127"/>
    </row>
    <row r="68" spans="1:8" x14ac:dyDescent="0.35">
      <c r="A68" s="123" t="s">
        <v>268</v>
      </c>
      <c r="B68" s="23" t="s">
        <v>228</v>
      </c>
      <c r="C68" s="8">
        <v>1</v>
      </c>
      <c r="D68" s="9">
        <f>C68/$E$68</f>
        <v>0.33333333333333331</v>
      </c>
      <c r="E68" s="117">
        <v>3</v>
      </c>
      <c r="F68" s="118">
        <f>E68/SUM($E$4:$E$68)</f>
        <v>6.2630480167014616E-3</v>
      </c>
      <c r="G68" s="115">
        <v>21546.746666666666</v>
      </c>
      <c r="H68" s="115">
        <f>G68*F68</f>
        <v>134.94830897703548</v>
      </c>
    </row>
    <row r="69" spans="1:8" x14ac:dyDescent="0.35">
      <c r="A69" s="123"/>
      <c r="B69" s="23" t="s">
        <v>229</v>
      </c>
      <c r="C69" s="8">
        <v>2</v>
      </c>
      <c r="D69" s="9">
        <f>C69/$E$68</f>
        <v>0.66666666666666663</v>
      </c>
      <c r="E69" s="117"/>
      <c r="F69" s="118"/>
      <c r="G69" s="115"/>
      <c r="H69" s="115"/>
    </row>
  </sheetData>
  <mergeCells count="73">
    <mergeCell ref="A2:H2"/>
    <mergeCell ref="J2:L2"/>
    <mergeCell ref="A4:A9"/>
    <mergeCell ref="E4:E9"/>
    <mergeCell ref="F4:F9"/>
    <mergeCell ref="G4:G9"/>
    <mergeCell ref="H4:H9"/>
    <mergeCell ref="J23:N23"/>
    <mergeCell ref="A10:A11"/>
    <mergeCell ref="E10:E11"/>
    <mergeCell ref="F10:F11"/>
    <mergeCell ref="G10:G11"/>
    <mergeCell ref="H10:H11"/>
    <mergeCell ref="A13:A17"/>
    <mergeCell ref="E13:E17"/>
    <mergeCell ref="F13:F17"/>
    <mergeCell ref="G13:G17"/>
    <mergeCell ref="H13:H17"/>
    <mergeCell ref="A18:A31"/>
    <mergeCell ref="E18:E31"/>
    <mergeCell ref="F18:F31"/>
    <mergeCell ref="G18:G31"/>
    <mergeCell ref="H18:H31"/>
    <mergeCell ref="A42:A43"/>
    <mergeCell ref="E42:E43"/>
    <mergeCell ref="F42:F43"/>
    <mergeCell ref="G42:G43"/>
    <mergeCell ref="H42:H43"/>
    <mergeCell ref="A32:A40"/>
    <mergeCell ref="E32:E40"/>
    <mergeCell ref="F32:F40"/>
    <mergeCell ref="G32:G40"/>
    <mergeCell ref="H32:H40"/>
    <mergeCell ref="A48:A49"/>
    <mergeCell ref="E48:E49"/>
    <mergeCell ref="F48:F49"/>
    <mergeCell ref="G48:G49"/>
    <mergeCell ref="H48:H49"/>
    <mergeCell ref="A45:A47"/>
    <mergeCell ref="E45:E47"/>
    <mergeCell ref="F45:F47"/>
    <mergeCell ref="G45:G47"/>
    <mergeCell ref="H45:H47"/>
    <mergeCell ref="A52:A54"/>
    <mergeCell ref="E52:E54"/>
    <mergeCell ref="F52:F54"/>
    <mergeCell ref="G52:G54"/>
    <mergeCell ref="H52:H54"/>
    <mergeCell ref="A50:A51"/>
    <mergeCell ref="E50:E51"/>
    <mergeCell ref="F50:F51"/>
    <mergeCell ref="G50:G51"/>
    <mergeCell ref="H50:H51"/>
    <mergeCell ref="A59:A64"/>
    <mergeCell ref="E59:E64"/>
    <mergeCell ref="F59:F64"/>
    <mergeCell ref="G59:G64"/>
    <mergeCell ref="H59:H64"/>
    <mergeCell ref="A56:A58"/>
    <mergeCell ref="E56:E58"/>
    <mergeCell ref="F56:F58"/>
    <mergeCell ref="G56:G58"/>
    <mergeCell ref="H56:H58"/>
    <mergeCell ref="A68:A69"/>
    <mergeCell ref="E68:E69"/>
    <mergeCell ref="F68:F69"/>
    <mergeCell ref="G68:G69"/>
    <mergeCell ref="H68:H69"/>
    <mergeCell ref="A65:A67"/>
    <mergeCell ref="E65:E67"/>
    <mergeCell ref="F65:F67"/>
    <mergeCell ref="G65:G67"/>
    <mergeCell ref="H65:H67"/>
  </mergeCells>
  <conditionalFormatting sqref="D4:D69">
    <cfRule type="colorScale" priority="6">
      <colorScale>
        <cfvo type="min"/>
        <cfvo type="max"/>
        <color rgb="FFFCFCFF"/>
        <color rgb="FFF8696B"/>
      </colorScale>
    </cfRule>
  </conditionalFormatting>
  <conditionalFormatting sqref="F4:F69">
    <cfRule type="colorScale" priority="7">
      <colorScale>
        <cfvo type="min"/>
        <cfvo type="max"/>
        <color rgb="FFFCFCFF"/>
        <color rgb="FFF8696B"/>
      </colorScale>
    </cfRule>
  </conditionalFormatting>
  <conditionalFormatting sqref="G4:G69">
    <cfRule type="colorScale" priority="8">
      <colorScale>
        <cfvo type="min"/>
        <cfvo type="max"/>
        <color rgb="FFFCFCFF"/>
        <color rgb="FFF8696B"/>
      </colorScale>
    </cfRule>
  </conditionalFormatting>
  <conditionalFormatting sqref="H4:H69">
    <cfRule type="colorScale" priority="9">
      <colorScale>
        <cfvo type="min"/>
        <cfvo type="max"/>
        <color rgb="FFFCFCFF"/>
        <color rgb="FFF8696B"/>
      </colorScale>
    </cfRule>
  </conditionalFormatting>
  <conditionalFormatting sqref="L4:L21">
    <cfRule type="colorScale" priority="5">
      <colorScale>
        <cfvo type="min"/>
        <cfvo type="max"/>
        <color rgb="FFFCFCFF"/>
        <color rgb="FFF8696B"/>
      </colorScale>
    </cfRule>
  </conditionalFormatting>
  <conditionalFormatting sqref="L25:L46">
    <cfRule type="colorScale" priority="4">
      <colorScale>
        <cfvo type="min"/>
        <cfvo type="max"/>
        <color rgb="FFFCFCFF"/>
        <color rgb="FFF8696B"/>
      </colorScale>
    </cfRule>
  </conditionalFormatting>
  <conditionalFormatting sqref="M25:M46">
    <cfRule type="colorScale" priority="3">
      <colorScale>
        <cfvo type="min"/>
        <cfvo type="max"/>
        <color rgb="FFFCFCFF"/>
        <color rgb="FFF8696B"/>
      </colorScale>
    </cfRule>
  </conditionalFormatting>
  <conditionalFormatting sqref="N25:N46">
    <cfRule type="colorScale" priority="2">
      <colorScale>
        <cfvo type="min"/>
        <cfvo type="max"/>
        <color rgb="FFFCFCFF"/>
        <color rgb="FFF8696B"/>
      </colorScale>
    </cfRule>
  </conditionalFormatting>
  <hyperlinks>
    <hyperlink ref="A1" location="'0. Cover'!A1" display="Return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130"/>
  <sheetViews>
    <sheetView workbookViewId="0">
      <pane ySplit="2" topLeftCell="A3" activePane="bottomLeft" state="frozen"/>
      <selection pane="bottomLeft" activeCell="U14" sqref="U14"/>
    </sheetView>
  </sheetViews>
  <sheetFormatPr defaultRowHeight="14.5" outlineLevelRow="3" x14ac:dyDescent="0.35"/>
  <cols>
    <col min="1" max="1" width="38" customWidth="1"/>
    <col min="2" max="2" width="5" customWidth="1"/>
    <col min="3" max="3" width="5.7265625" customWidth="1"/>
  </cols>
  <sheetData>
    <row r="1" spans="1:17" ht="31.15" customHeight="1" x14ac:dyDescent="0.65">
      <c r="A1" s="78" t="s">
        <v>28</v>
      </c>
      <c r="B1" s="79"/>
    </row>
    <row r="2" spans="1:17" ht="31.9" customHeight="1" x14ac:dyDescent="0.45">
      <c r="A2" s="166" t="s">
        <v>442</v>
      </c>
      <c r="B2" s="166"/>
      <c r="C2" s="166"/>
      <c r="D2" s="166"/>
      <c r="E2" s="166"/>
      <c r="F2" s="166"/>
      <c r="G2" s="166"/>
      <c r="H2" s="69"/>
      <c r="I2" s="69"/>
      <c r="J2" s="69"/>
      <c r="K2" s="69"/>
      <c r="L2" s="69"/>
      <c r="M2" s="69"/>
      <c r="N2" s="69"/>
      <c r="O2" s="69"/>
      <c r="P2" s="69"/>
      <c r="Q2" s="69"/>
    </row>
    <row r="3" spans="1:17" ht="16.149999999999999" customHeight="1" outlineLevel="1" x14ac:dyDescent="0.35">
      <c r="A3" s="68" t="s">
        <v>715</v>
      </c>
    </row>
    <row r="4" spans="1:17" ht="16.149999999999999" customHeight="1" outlineLevel="2" x14ac:dyDescent="0.35">
      <c r="A4" s="68"/>
      <c r="B4" s="68" t="s">
        <v>443</v>
      </c>
    </row>
    <row r="5" spans="1:17" ht="16.149999999999999" customHeight="1" outlineLevel="2" x14ac:dyDescent="0.35">
      <c r="A5" s="68"/>
      <c r="B5" t="s">
        <v>444</v>
      </c>
    </row>
    <row r="6" spans="1:17" ht="16.149999999999999" customHeight="1" outlineLevel="2" x14ac:dyDescent="0.35">
      <c r="A6" s="68"/>
      <c r="B6" t="s">
        <v>445</v>
      </c>
    </row>
    <row r="7" spans="1:17" ht="16.149999999999999" customHeight="1" outlineLevel="2" x14ac:dyDescent="0.35">
      <c r="A7" s="68"/>
      <c r="B7" t="s">
        <v>446</v>
      </c>
    </row>
    <row r="8" spans="1:17" ht="16.149999999999999" customHeight="1" outlineLevel="2" x14ac:dyDescent="0.35">
      <c r="A8" s="68"/>
      <c r="B8" t="s">
        <v>447</v>
      </c>
    </row>
    <row r="9" spans="1:17" ht="16.149999999999999" customHeight="1" outlineLevel="2" x14ac:dyDescent="0.35">
      <c r="A9" s="68"/>
      <c r="B9" t="s">
        <v>448</v>
      </c>
    </row>
    <row r="10" spans="1:17" ht="16.149999999999999" customHeight="1" outlineLevel="2" x14ac:dyDescent="0.35">
      <c r="A10" s="68"/>
      <c r="B10" t="s">
        <v>449</v>
      </c>
    </row>
    <row r="11" spans="1:17" ht="16.149999999999999" customHeight="1" outlineLevel="3" x14ac:dyDescent="0.35">
      <c r="A11" s="68"/>
      <c r="C11" s="68" t="s">
        <v>450</v>
      </c>
    </row>
    <row r="12" spans="1:17" ht="16.149999999999999" customHeight="1" outlineLevel="3" x14ac:dyDescent="0.35">
      <c r="A12" s="68"/>
      <c r="C12" t="s">
        <v>451</v>
      </c>
    </row>
    <row r="13" spans="1:17" ht="16.149999999999999" customHeight="1" outlineLevel="3" x14ac:dyDescent="0.35">
      <c r="A13" s="68"/>
      <c r="C13" t="s">
        <v>452</v>
      </c>
    </row>
    <row r="14" spans="1:17" ht="16.149999999999999" customHeight="1" outlineLevel="3" x14ac:dyDescent="0.35">
      <c r="A14" s="68"/>
      <c r="C14" t="s">
        <v>453</v>
      </c>
    </row>
    <row r="15" spans="1:17" ht="16.149999999999999" customHeight="1" outlineLevel="3" x14ac:dyDescent="0.35">
      <c r="A15" s="68"/>
      <c r="C15" t="s">
        <v>454</v>
      </c>
    </row>
    <row r="16" spans="1:17" outlineLevel="1" x14ac:dyDescent="0.35">
      <c r="A16" s="68" t="s">
        <v>714</v>
      </c>
    </row>
    <row r="17" spans="1:3" outlineLevel="2" x14ac:dyDescent="0.35">
      <c r="A17" s="68"/>
      <c r="B17" s="68" t="s">
        <v>443</v>
      </c>
    </row>
    <row r="18" spans="1:3" outlineLevel="2" x14ac:dyDescent="0.35">
      <c r="A18" s="68"/>
      <c r="B18" t="s">
        <v>455</v>
      </c>
    </row>
    <row r="19" spans="1:3" outlineLevel="3" x14ac:dyDescent="0.35">
      <c r="A19" s="68"/>
      <c r="C19" s="68" t="s">
        <v>450</v>
      </c>
    </row>
    <row r="20" spans="1:3" outlineLevel="3" x14ac:dyDescent="0.35">
      <c r="A20" s="68"/>
      <c r="C20" t="s">
        <v>456</v>
      </c>
    </row>
    <row r="21" spans="1:3" outlineLevel="3" x14ac:dyDescent="0.35">
      <c r="A21" s="68"/>
      <c r="C21" t="s">
        <v>457</v>
      </c>
    </row>
    <row r="22" spans="1:3" outlineLevel="3" x14ac:dyDescent="0.35">
      <c r="A22" s="68"/>
      <c r="C22" t="s">
        <v>458</v>
      </c>
    </row>
    <row r="23" spans="1:3" outlineLevel="3" x14ac:dyDescent="0.35">
      <c r="A23" s="68"/>
      <c r="C23" t="s">
        <v>459</v>
      </c>
    </row>
    <row r="24" spans="1:3" outlineLevel="3" x14ac:dyDescent="0.35">
      <c r="A24" s="68"/>
      <c r="C24" t="s">
        <v>460</v>
      </c>
    </row>
    <row r="25" spans="1:3" outlineLevel="1" x14ac:dyDescent="0.35">
      <c r="A25" s="68" t="s">
        <v>713</v>
      </c>
    </row>
    <row r="26" spans="1:3" outlineLevel="2" x14ac:dyDescent="0.35">
      <c r="A26" s="68"/>
      <c r="B26" s="68" t="s">
        <v>461</v>
      </c>
    </row>
    <row r="27" spans="1:3" outlineLevel="2" x14ac:dyDescent="0.35">
      <c r="A27" s="68"/>
      <c r="B27" t="s">
        <v>462</v>
      </c>
    </row>
    <row r="28" spans="1:3" outlineLevel="2" x14ac:dyDescent="0.35">
      <c r="A28" s="68"/>
      <c r="B28" t="s">
        <v>463</v>
      </c>
    </row>
    <row r="29" spans="1:3" outlineLevel="3" x14ac:dyDescent="0.35">
      <c r="A29" s="68"/>
      <c r="C29" s="68" t="s">
        <v>450</v>
      </c>
    </row>
    <row r="30" spans="1:3" outlineLevel="3" x14ac:dyDescent="0.35">
      <c r="A30" s="68"/>
      <c r="C30" t="s">
        <v>464</v>
      </c>
    </row>
    <row r="31" spans="1:3" outlineLevel="3" x14ac:dyDescent="0.35">
      <c r="A31" s="68"/>
      <c r="C31" t="s">
        <v>465</v>
      </c>
    </row>
    <row r="32" spans="1:3" outlineLevel="3" x14ac:dyDescent="0.35">
      <c r="A32" s="68"/>
      <c r="C32" t="s">
        <v>466</v>
      </c>
    </row>
    <row r="33" spans="1:3" outlineLevel="3" x14ac:dyDescent="0.35">
      <c r="A33" s="68"/>
      <c r="C33" t="s">
        <v>467</v>
      </c>
    </row>
    <row r="34" spans="1:3" outlineLevel="3" x14ac:dyDescent="0.35">
      <c r="A34" s="68"/>
      <c r="C34" t="s">
        <v>468</v>
      </c>
    </row>
    <row r="35" spans="1:3" outlineLevel="3" x14ac:dyDescent="0.35">
      <c r="A35" s="68"/>
      <c r="C35" t="s">
        <v>469</v>
      </c>
    </row>
    <row r="36" spans="1:3" outlineLevel="1" x14ac:dyDescent="0.35">
      <c r="A36" s="68" t="s">
        <v>712</v>
      </c>
    </row>
    <row r="37" spans="1:3" outlineLevel="2" x14ac:dyDescent="0.35">
      <c r="A37" s="68"/>
      <c r="B37" s="68" t="s">
        <v>461</v>
      </c>
    </row>
    <row r="38" spans="1:3" outlineLevel="2" x14ac:dyDescent="0.35">
      <c r="A38" s="68"/>
      <c r="B38" t="s">
        <v>470</v>
      </c>
    </row>
    <row r="39" spans="1:3" outlineLevel="2" x14ac:dyDescent="0.35">
      <c r="A39" s="68"/>
      <c r="B39" t="s">
        <v>471</v>
      </c>
    </row>
    <row r="40" spans="1:3" outlineLevel="3" x14ac:dyDescent="0.35">
      <c r="A40" s="68"/>
      <c r="C40" s="68" t="s">
        <v>450</v>
      </c>
    </row>
    <row r="41" spans="1:3" outlineLevel="3" x14ac:dyDescent="0.35">
      <c r="A41" s="68"/>
      <c r="C41" t="s">
        <v>472</v>
      </c>
    </row>
    <row r="42" spans="1:3" outlineLevel="3" x14ac:dyDescent="0.35">
      <c r="A42" s="68"/>
      <c r="C42" t="s">
        <v>473</v>
      </c>
    </row>
    <row r="43" spans="1:3" outlineLevel="3" x14ac:dyDescent="0.35">
      <c r="A43" s="68"/>
      <c r="C43" t="s">
        <v>474</v>
      </c>
    </row>
    <row r="44" spans="1:3" outlineLevel="3" x14ac:dyDescent="0.35">
      <c r="A44" s="68"/>
      <c r="C44" t="s">
        <v>475</v>
      </c>
    </row>
    <row r="45" spans="1:3" outlineLevel="3" x14ac:dyDescent="0.35">
      <c r="A45" s="68"/>
      <c r="C45" t="s">
        <v>476</v>
      </c>
    </row>
    <row r="46" spans="1:3" outlineLevel="3" x14ac:dyDescent="0.35">
      <c r="A46" s="68"/>
      <c r="C46" t="s">
        <v>477</v>
      </c>
    </row>
    <row r="47" spans="1:3" outlineLevel="3" x14ac:dyDescent="0.35">
      <c r="A47" s="68"/>
      <c r="C47" t="s">
        <v>478</v>
      </c>
    </row>
    <row r="48" spans="1:3" outlineLevel="3" x14ac:dyDescent="0.35">
      <c r="A48" s="68"/>
      <c r="C48" t="s">
        <v>479</v>
      </c>
    </row>
    <row r="49" spans="1:3" outlineLevel="3" x14ac:dyDescent="0.35">
      <c r="A49" s="68"/>
      <c r="C49" t="s">
        <v>480</v>
      </c>
    </row>
    <row r="50" spans="1:3" outlineLevel="3" x14ac:dyDescent="0.35">
      <c r="A50" s="68"/>
      <c r="C50" t="s">
        <v>481</v>
      </c>
    </row>
    <row r="51" spans="1:3" outlineLevel="3" x14ac:dyDescent="0.35">
      <c r="A51" s="68"/>
      <c r="C51" t="s">
        <v>482</v>
      </c>
    </row>
    <row r="52" spans="1:3" outlineLevel="1" x14ac:dyDescent="0.35">
      <c r="A52" s="68" t="s">
        <v>483</v>
      </c>
    </row>
    <row r="53" spans="1:3" outlineLevel="2" x14ac:dyDescent="0.35">
      <c r="A53" s="68"/>
      <c r="B53" s="68" t="s">
        <v>461</v>
      </c>
    </row>
    <row r="54" spans="1:3" outlineLevel="2" x14ac:dyDescent="0.35">
      <c r="A54" s="68"/>
      <c r="B54" t="s">
        <v>484</v>
      </c>
    </row>
    <row r="55" spans="1:3" outlineLevel="2" x14ac:dyDescent="0.35">
      <c r="A55" s="68"/>
      <c r="B55" t="s">
        <v>485</v>
      </c>
    </row>
    <row r="56" spans="1:3" outlineLevel="3" x14ac:dyDescent="0.35">
      <c r="A56" s="68"/>
      <c r="C56" s="68" t="s">
        <v>450</v>
      </c>
    </row>
    <row r="57" spans="1:3" outlineLevel="3" x14ac:dyDescent="0.35">
      <c r="A57" s="68"/>
      <c r="C57" t="s">
        <v>486</v>
      </c>
    </row>
    <row r="58" spans="1:3" outlineLevel="3" x14ac:dyDescent="0.35">
      <c r="A58" s="68"/>
      <c r="C58" t="s">
        <v>487</v>
      </c>
    </row>
    <row r="59" spans="1:3" outlineLevel="3" x14ac:dyDescent="0.35">
      <c r="A59" s="68"/>
      <c r="C59" t="s">
        <v>488</v>
      </c>
    </row>
    <row r="60" spans="1:3" outlineLevel="3" x14ac:dyDescent="0.35">
      <c r="A60" s="68"/>
      <c r="C60" t="s">
        <v>489</v>
      </c>
    </row>
    <row r="61" spans="1:3" outlineLevel="3" x14ac:dyDescent="0.35">
      <c r="A61" s="68"/>
      <c r="C61" t="s">
        <v>490</v>
      </c>
    </row>
    <row r="62" spans="1:3" outlineLevel="1" x14ac:dyDescent="0.35">
      <c r="A62" s="68" t="s">
        <v>491</v>
      </c>
    </row>
    <row r="63" spans="1:3" outlineLevel="2" x14ac:dyDescent="0.35">
      <c r="A63" s="68"/>
      <c r="B63" s="68" t="s">
        <v>461</v>
      </c>
    </row>
    <row r="64" spans="1:3" outlineLevel="2" x14ac:dyDescent="0.35">
      <c r="A64" s="68"/>
      <c r="B64" t="s">
        <v>492</v>
      </c>
    </row>
    <row r="65" spans="1:3" outlineLevel="3" x14ac:dyDescent="0.35">
      <c r="A65" s="68"/>
      <c r="C65" s="68" t="s">
        <v>450</v>
      </c>
    </row>
    <row r="66" spans="1:3" outlineLevel="3" x14ac:dyDescent="0.35">
      <c r="A66" s="68"/>
      <c r="C66" t="s">
        <v>493</v>
      </c>
    </row>
    <row r="67" spans="1:3" outlineLevel="1" x14ac:dyDescent="0.35">
      <c r="A67" s="68" t="s">
        <v>494</v>
      </c>
    </row>
    <row r="68" spans="1:3" outlineLevel="2" x14ac:dyDescent="0.35">
      <c r="A68" s="68"/>
      <c r="B68" s="68" t="s">
        <v>461</v>
      </c>
    </row>
    <row r="69" spans="1:3" outlineLevel="2" x14ac:dyDescent="0.35">
      <c r="A69" s="68"/>
      <c r="B69" t="s">
        <v>495</v>
      </c>
    </row>
    <row r="70" spans="1:3" outlineLevel="2" x14ac:dyDescent="0.35">
      <c r="A70" s="68"/>
      <c r="B70" t="s">
        <v>496</v>
      </c>
    </row>
    <row r="71" spans="1:3" outlineLevel="2" x14ac:dyDescent="0.35">
      <c r="A71" s="68"/>
      <c r="B71" t="s">
        <v>497</v>
      </c>
    </row>
    <row r="72" spans="1:3" outlineLevel="2" x14ac:dyDescent="0.35">
      <c r="A72" s="68"/>
      <c r="B72" t="s">
        <v>498</v>
      </c>
    </row>
    <row r="73" spans="1:3" outlineLevel="3" x14ac:dyDescent="0.35">
      <c r="A73" s="68"/>
      <c r="C73" s="68" t="s">
        <v>450</v>
      </c>
    </row>
    <row r="74" spans="1:3" outlineLevel="3" x14ac:dyDescent="0.35">
      <c r="A74" s="68"/>
      <c r="C74" t="s">
        <v>499</v>
      </c>
    </row>
    <row r="75" spans="1:3" outlineLevel="3" x14ac:dyDescent="0.35">
      <c r="A75" s="68"/>
      <c r="C75" t="s">
        <v>500</v>
      </c>
    </row>
    <row r="76" spans="1:3" outlineLevel="3" x14ac:dyDescent="0.35">
      <c r="A76" s="68"/>
      <c r="C76" t="s">
        <v>501</v>
      </c>
    </row>
    <row r="77" spans="1:3" outlineLevel="3" x14ac:dyDescent="0.35">
      <c r="A77" s="68"/>
      <c r="C77" t="s">
        <v>502</v>
      </c>
    </row>
    <row r="78" spans="1:3" ht="15" customHeight="1" outlineLevel="1" x14ac:dyDescent="0.35">
      <c r="A78" s="68" t="s">
        <v>503</v>
      </c>
    </row>
    <row r="79" spans="1:3" ht="15" customHeight="1" outlineLevel="2" x14ac:dyDescent="0.35">
      <c r="A79" s="68"/>
      <c r="B79" s="68" t="s">
        <v>461</v>
      </c>
    </row>
    <row r="80" spans="1:3" ht="15" customHeight="1" outlineLevel="2" x14ac:dyDescent="0.35">
      <c r="A80" s="68"/>
      <c r="B80" t="s">
        <v>504</v>
      </c>
    </row>
    <row r="81" spans="1:3" ht="15" customHeight="1" outlineLevel="2" x14ac:dyDescent="0.35">
      <c r="A81" s="68"/>
      <c r="B81" t="s">
        <v>505</v>
      </c>
    </row>
    <row r="82" spans="1:3" ht="15" customHeight="1" outlineLevel="2" x14ac:dyDescent="0.35">
      <c r="A82" s="68"/>
      <c r="B82" t="s">
        <v>506</v>
      </c>
    </row>
    <row r="83" spans="1:3" ht="15" customHeight="1" outlineLevel="2" x14ac:dyDescent="0.35">
      <c r="A83" s="68"/>
      <c r="B83" t="s">
        <v>507</v>
      </c>
    </row>
    <row r="84" spans="1:3" ht="15" customHeight="1" outlineLevel="2" x14ac:dyDescent="0.35">
      <c r="A84" s="68"/>
      <c r="B84" t="s">
        <v>508</v>
      </c>
    </row>
    <row r="85" spans="1:3" ht="15" customHeight="1" outlineLevel="3" x14ac:dyDescent="0.35">
      <c r="A85" s="68"/>
      <c r="C85" s="68" t="s">
        <v>450</v>
      </c>
    </row>
    <row r="86" spans="1:3" ht="15" customHeight="1" outlineLevel="3" x14ac:dyDescent="0.35">
      <c r="A86" s="68"/>
      <c r="C86" t="s">
        <v>509</v>
      </c>
    </row>
    <row r="87" spans="1:3" ht="15" customHeight="1" outlineLevel="3" x14ac:dyDescent="0.35">
      <c r="A87" s="68"/>
      <c r="C87" t="s">
        <v>510</v>
      </c>
    </row>
    <row r="88" spans="1:3" ht="15" customHeight="1" outlineLevel="3" x14ac:dyDescent="0.35">
      <c r="A88" s="68"/>
      <c r="C88" t="s">
        <v>511</v>
      </c>
    </row>
    <row r="89" spans="1:3" ht="15" customHeight="1" outlineLevel="3" x14ac:dyDescent="0.35">
      <c r="A89" s="68"/>
      <c r="C89" t="s">
        <v>512</v>
      </c>
    </row>
    <row r="90" spans="1:3" ht="15" customHeight="1" outlineLevel="3" x14ac:dyDescent="0.35">
      <c r="A90" s="68"/>
      <c r="C90" t="s">
        <v>513</v>
      </c>
    </row>
    <row r="91" spans="1:3" ht="15" customHeight="1" outlineLevel="3" x14ac:dyDescent="0.35">
      <c r="A91" s="68"/>
      <c r="C91" t="s">
        <v>514</v>
      </c>
    </row>
    <row r="92" spans="1:3" outlineLevel="1" x14ac:dyDescent="0.35">
      <c r="A92" s="68" t="s">
        <v>515</v>
      </c>
    </row>
    <row r="93" spans="1:3" outlineLevel="2" x14ac:dyDescent="0.35">
      <c r="A93" s="68"/>
      <c r="B93" s="68" t="s">
        <v>461</v>
      </c>
    </row>
    <row r="94" spans="1:3" outlineLevel="2" x14ac:dyDescent="0.35">
      <c r="A94" s="68"/>
      <c r="B94" t="s">
        <v>516</v>
      </c>
    </row>
    <row r="95" spans="1:3" outlineLevel="2" x14ac:dyDescent="0.35">
      <c r="A95" s="68"/>
      <c r="B95" t="s">
        <v>517</v>
      </c>
    </row>
    <row r="96" spans="1:3" outlineLevel="3" x14ac:dyDescent="0.35">
      <c r="A96" s="68"/>
      <c r="C96" s="68" t="s">
        <v>450</v>
      </c>
    </row>
    <row r="97" spans="1:3" outlineLevel="3" x14ac:dyDescent="0.35">
      <c r="A97" s="68"/>
      <c r="C97" t="s">
        <v>518</v>
      </c>
    </row>
    <row r="98" spans="1:3" outlineLevel="3" x14ac:dyDescent="0.35">
      <c r="A98" s="68"/>
      <c r="C98" t="s">
        <v>519</v>
      </c>
    </row>
    <row r="99" spans="1:3" outlineLevel="3" x14ac:dyDescent="0.35">
      <c r="A99" s="68"/>
      <c r="C99" t="s">
        <v>520</v>
      </c>
    </row>
    <row r="100" spans="1:3" outlineLevel="3" x14ac:dyDescent="0.35">
      <c r="A100" s="68"/>
      <c r="C100" t="s">
        <v>521</v>
      </c>
    </row>
    <row r="101" spans="1:3" outlineLevel="3" x14ac:dyDescent="0.35">
      <c r="A101" s="68"/>
      <c r="C101" t="s">
        <v>522</v>
      </c>
    </row>
    <row r="102" spans="1:3" outlineLevel="1" x14ac:dyDescent="0.35">
      <c r="A102" s="68" t="s">
        <v>523</v>
      </c>
    </row>
    <row r="103" spans="1:3" outlineLevel="2" x14ac:dyDescent="0.35">
      <c r="A103" s="68"/>
      <c r="B103" s="68" t="s">
        <v>461</v>
      </c>
    </row>
    <row r="104" spans="1:3" outlineLevel="2" x14ac:dyDescent="0.35">
      <c r="A104" s="68"/>
      <c r="B104" t="s">
        <v>524</v>
      </c>
    </row>
    <row r="105" spans="1:3" outlineLevel="2" x14ac:dyDescent="0.35">
      <c r="A105" s="68"/>
      <c r="B105" t="s">
        <v>525</v>
      </c>
    </row>
    <row r="106" spans="1:3" outlineLevel="3" x14ac:dyDescent="0.35">
      <c r="A106" s="68"/>
      <c r="C106" s="68" t="s">
        <v>450</v>
      </c>
    </row>
    <row r="107" spans="1:3" outlineLevel="3" x14ac:dyDescent="0.35">
      <c r="A107" s="68"/>
      <c r="C107" t="s">
        <v>526</v>
      </c>
    </row>
    <row r="108" spans="1:3" outlineLevel="3" x14ac:dyDescent="0.35">
      <c r="A108" s="68"/>
      <c r="C108" t="s">
        <v>527</v>
      </c>
    </row>
    <row r="109" spans="1:3" outlineLevel="1" x14ac:dyDescent="0.35">
      <c r="A109" s="68" t="s">
        <v>528</v>
      </c>
    </row>
    <row r="110" spans="1:3" outlineLevel="2" x14ac:dyDescent="0.35">
      <c r="A110" s="68"/>
      <c r="B110" s="68" t="s">
        <v>461</v>
      </c>
    </row>
    <row r="111" spans="1:3" outlineLevel="2" x14ac:dyDescent="0.35">
      <c r="A111" s="68"/>
      <c r="B111" t="s">
        <v>529</v>
      </c>
    </row>
    <row r="112" spans="1:3" outlineLevel="2" x14ac:dyDescent="0.35">
      <c r="A112" s="68"/>
      <c r="B112" t="s">
        <v>530</v>
      </c>
    </row>
    <row r="113" spans="1:3" outlineLevel="2" x14ac:dyDescent="0.35">
      <c r="A113" s="68"/>
      <c r="B113" t="s">
        <v>531</v>
      </c>
    </row>
    <row r="114" spans="1:3" outlineLevel="3" x14ac:dyDescent="0.35">
      <c r="A114" s="68"/>
      <c r="C114" s="68" t="s">
        <v>450</v>
      </c>
    </row>
    <row r="115" spans="1:3" outlineLevel="3" x14ac:dyDescent="0.35">
      <c r="A115" s="68"/>
      <c r="C115" t="s">
        <v>532</v>
      </c>
    </row>
    <row r="116" spans="1:3" outlineLevel="3" x14ac:dyDescent="0.35">
      <c r="A116" s="68"/>
      <c r="C116" t="s">
        <v>533</v>
      </c>
    </row>
    <row r="117" spans="1:3" outlineLevel="3" x14ac:dyDescent="0.35">
      <c r="A117" s="68"/>
      <c r="C117" t="s">
        <v>534</v>
      </c>
    </row>
    <row r="118" spans="1:3" outlineLevel="3" x14ac:dyDescent="0.35">
      <c r="A118" s="68"/>
      <c r="C118" t="s">
        <v>535</v>
      </c>
    </row>
    <row r="119" spans="1:3" outlineLevel="3" x14ac:dyDescent="0.35">
      <c r="A119" s="68"/>
      <c r="C119" t="s">
        <v>536</v>
      </c>
    </row>
    <row r="120" spans="1:3" outlineLevel="3" x14ac:dyDescent="0.35">
      <c r="A120" s="68"/>
      <c r="C120" t="s">
        <v>537</v>
      </c>
    </row>
    <row r="121" spans="1:3" outlineLevel="3" x14ac:dyDescent="0.35">
      <c r="A121" s="68"/>
      <c r="C121" t="s">
        <v>538</v>
      </c>
    </row>
    <row r="122" spans="1:3" outlineLevel="3" x14ac:dyDescent="0.35">
      <c r="A122" s="68"/>
      <c r="C122" t="s">
        <v>539</v>
      </c>
    </row>
    <row r="123" spans="1:3" outlineLevel="3" x14ac:dyDescent="0.35">
      <c r="A123" s="68"/>
      <c r="C123" t="s">
        <v>540</v>
      </c>
    </row>
    <row r="124" spans="1:3" outlineLevel="3" x14ac:dyDescent="0.35">
      <c r="A124" s="68"/>
      <c r="C124" t="s">
        <v>541</v>
      </c>
    </row>
    <row r="125" spans="1:3" outlineLevel="3" x14ac:dyDescent="0.35">
      <c r="A125" s="68"/>
      <c r="C125" t="s">
        <v>542</v>
      </c>
    </row>
    <row r="126" spans="1:3" outlineLevel="3" x14ac:dyDescent="0.35">
      <c r="A126" s="68"/>
      <c r="C126" t="s">
        <v>543</v>
      </c>
    </row>
    <row r="127" spans="1:3" outlineLevel="3" x14ac:dyDescent="0.35">
      <c r="A127" s="68"/>
      <c r="C127" t="s">
        <v>544</v>
      </c>
    </row>
    <row r="128" spans="1:3" outlineLevel="1" x14ac:dyDescent="0.35">
      <c r="A128" s="68"/>
    </row>
    <row r="129" spans="1:1" x14ac:dyDescent="0.35">
      <c r="A129" s="68"/>
    </row>
    <row r="130" spans="1:1" x14ac:dyDescent="0.35">
      <c r="A130" s="68"/>
    </row>
  </sheetData>
  <mergeCells count="1">
    <mergeCell ref="A2:G2"/>
  </mergeCells>
  <hyperlinks>
    <hyperlink ref="A1" location="'0. Cover'!A1" display="Return to Cover Page" xr:uid="{00000000-0004-0000-20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3"/>
  <sheetViews>
    <sheetView workbookViewId="0">
      <selection activeCell="S17" sqref="S17"/>
    </sheetView>
  </sheetViews>
  <sheetFormatPr defaultRowHeight="14.5" outlineLevelRow="3" x14ac:dyDescent="0.35"/>
  <cols>
    <col min="1" max="1" width="36.7265625" customWidth="1"/>
    <col min="2" max="2" width="7.26953125" customWidth="1"/>
  </cols>
  <sheetData>
    <row r="1" spans="1:17" ht="36.65" customHeight="1" x14ac:dyDescent="0.65">
      <c r="A1" s="78" t="s">
        <v>28</v>
      </c>
      <c r="B1" s="79"/>
    </row>
    <row r="2" spans="1:17" ht="31.9" customHeight="1" x14ac:dyDescent="0.45">
      <c r="A2" s="166" t="s">
        <v>545</v>
      </c>
      <c r="B2" s="166"/>
      <c r="C2" s="166"/>
      <c r="D2" s="166"/>
      <c r="E2" s="166"/>
      <c r="F2" s="166"/>
      <c r="G2" s="166"/>
      <c r="H2" s="69"/>
      <c r="I2" s="69"/>
      <c r="J2" s="69"/>
      <c r="K2" s="69"/>
      <c r="L2" s="69"/>
      <c r="M2" s="69"/>
      <c r="N2" s="69"/>
      <c r="O2" s="69"/>
      <c r="P2" s="69"/>
      <c r="Q2" s="69"/>
    </row>
    <row r="3" spans="1:17" outlineLevel="1" x14ac:dyDescent="0.35">
      <c r="A3" s="68" t="s">
        <v>719</v>
      </c>
    </row>
    <row r="4" spans="1:17" outlineLevel="2" x14ac:dyDescent="0.35">
      <c r="A4" s="68"/>
      <c r="B4" s="68" t="s">
        <v>461</v>
      </c>
    </row>
    <row r="5" spans="1:17" outlineLevel="2" x14ac:dyDescent="0.35">
      <c r="A5" s="68"/>
      <c r="B5" t="s">
        <v>546</v>
      </c>
    </row>
    <row r="6" spans="1:17" outlineLevel="2" x14ac:dyDescent="0.35">
      <c r="A6" s="68"/>
      <c r="B6" t="s">
        <v>547</v>
      </c>
    </row>
    <row r="7" spans="1:17" outlineLevel="3" x14ac:dyDescent="0.35">
      <c r="A7" s="68"/>
      <c r="C7" s="68" t="s">
        <v>450</v>
      </c>
    </row>
    <row r="8" spans="1:17" outlineLevel="3" x14ac:dyDescent="0.35">
      <c r="A8" s="68"/>
      <c r="C8" t="s">
        <v>548</v>
      </c>
    </row>
    <row r="9" spans="1:17" outlineLevel="3" x14ac:dyDescent="0.35">
      <c r="A9" s="68"/>
      <c r="C9" t="s">
        <v>549</v>
      </c>
    </row>
    <row r="10" spans="1:17" outlineLevel="3" x14ac:dyDescent="0.35">
      <c r="A10" s="68"/>
      <c r="C10" t="s">
        <v>550</v>
      </c>
    </row>
    <row r="11" spans="1:17" outlineLevel="3" x14ac:dyDescent="0.35">
      <c r="A11" s="68"/>
      <c r="C11" t="s">
        <v>551</v>
      </c>
    </row>
    <row r="12" spans="1:17" outlineLevel="3" x14ac:dyDescent="0.35">
      <c r="A12" s="68"/>
      <c r="C12" t="s">
        <v>552</v>
      </c>
    </row>
    <row r="13" spans="1:17" outlineLevel="3" x14ac:dyDescent="0.35">
      <c r="A13" s="68"/>
      <c r="C13" t="s">
        <v>553</v>
      </c>
    </row>
    <row r="14" spans="1:17" outlineLevel="1" x14ac:dyDescent="0.35">
      <c r="A14" s="68" t="s">
        <v>554</v>
      </c>
    </row>
    <row r="15" spans="1:17" outlineLevel="2" x14ac:dyDescent="0.35">
      <c r="A15" s="68"/>
      <c r="B15" s="68" t="s">
        <v>461</v>
      </c>
    </row>
    <row r="16" spans="1:17" outlineLevel="2" x14ac:dyDescent="0.35">
      <c r="A16" s="68"/>
      <c r="B16" t="s">
        <v>555</v>
      </c>
    </row>
    <row r="17" spans="1:3" outlineLevel="2" x14ac:dyDescent="0.35">
      <c r="A17" s="68"/>
      <c r="B17" t="s">
        <v>556</v>
      </c>
    </row>
    <row r="18" spans="1:3" outlineLevel="2" x14ac:dyDescent="0.35">
      <c r="A18" s="68"/>
      <c r="B18" t="s">
        <v>557</v>
      </c>
    </row>
    <row r="19" spans="1:3" outlineLevel="2" x14ac:dyDescent="0.35">
      <c r="A19" s="68"/>
      <c r="B19" t="s">
        <v>558</v>
      </c>
    </row>
    <row r="20" spans="1:3" outlineLevel="3" x14ac:dyDescent="0.35">
      <c r="A20" s="68"/>
      <c r="C20" s="68" t="s">
        <v>450</v>
      </c>
    </row>
    <row r="21" spans="1:3" outlineLevel="3" x14ac:dyDescent="0.35">
      <c r="A21" s="68"/>
      <c r="C21" t="s">
        <v>559</v>
      </c>
    </row>
    <row r="22" spans="1:3" outlineLevel="3" x14ac:dyDescent="0.35">
      <c r="A22" s="68"/>
      <c r="C22" t="s">
        <v>560</v>
      </c>
    </row>
    <row r="23" spans="1:3" outlineLevel="3" x14ac:dyDescent="0.35">
      <c r="A23" s="68"/>
      <c r="C23" t="s">
        <v>561</v>
      </c>
    </row>
    <row r="24" spans="1:3" outlineLevel="3" x14ac:dyDescent="0.35">
      <c r="A24" s="68"/>
      <c r="C24" t="s">
        <v>562</v>
      </c>
    </row>
    <row r="25" spans="1:3" outlineLevel="1" x14ac:dyDescent="0.35">
      <c r="A25" s="68" t="s">
        <v>718</v>
      </c>
    </row>
    <row r="26" spans="1:3" outlineLevel="2" x14ac:dyDescent="0.35">
      <c r="A26" s="68"/>
      <c r="B26" s="68" t="s">
        <v>461</v>
      </c>
    </row>
    <row r="27" spans="1:3" outlineLevel="2" x14ac:dyDescent="0.35">
      <c r="A27" s="68"/>
      <c r="B27" t="s">
        <v>563</v>
      </c>
    </row>
    <row r="28" spans="1:3" outlineLevel="3" x14ac:dyDescent="0.35">
      <c r="A28" s="68"/>
      <c r="C28" s="68" t="s">
        <v>450</v>
      </c>
    </row>
    <row r="29" spans="1:3" outlineLevel="3" x14ac:dyDescent="0.35">
      <c r="A29" s="68"/>
      <c r="C29" t="s">
        <v>564</v>
      </c>
    </row>
    <row r="30" spans="1:3" outlineLevel="3" x14ac:dyDescent="0.35">
      <c r="A30" s="68"/>
      <c r="C30" t="s">
        <v>565</v>
      </c>
    </row>
    <row r="31" spans="1:3" outlineLevel="3" x14ac:dyDescent="0.35">
      <c r="A31" s="68"/>
      <c r="C31" t="s">
        <v>566</v>
      </c>
    </row>
    <row r="32" spans="1:3" outlineLevel="3" x14ac:dyDescent="0.35">
      <c r="A32" s="68"/>
      <c r="C32" t="s">
        <v>567</v>
      </c>
    </row>
    <row r="33" spans="1:3" outlineLevel="3" x14ac:dyDescent="0.35">
      <c r="A33" s="68"/>
      <c r="C33" t="s">
        <v>568</v>
      </c>
    </row>
    <row r="34" spans="1:3" outlineLevel="1" x14ac:dyDescent="0.35">
      <c r="A34" s="68" t="s">
        <v>569</v>
      </c>
    </row>
    <row r="35" spans="1:3" outlineLevel="2" x14ac:dyDescent="0.35">
      <c r="A35" s="68"/>
      <c r="B35" s="68" t="s">
        <v>461</v>
      </c>
    </row>
    <row r="36" spans="1:3" outlineLevel="2" x14ac:dyDescent="0.35">
      <c r="A36" s="68"/>
      <c r="B36" t="s">
        <v>570</v>
      </c>
    </row>
    <row r="37" spans="1:3" outlineLevel="3" x14ac:dyDescent="0.35">
      <c r="A37" s="68"/>
      <c r="C37" s="68" t="s">
        <v>450</v>
      </c>
    </row>
    <row r="38" spans="1:3" outlineLevel="3" x14ac:dyDescent="0.35">
      <c r="A38" s="68"/>
      <c r="C38" t="s">
        <v>571</v>
      </c>
    </row>
    <row r="39" spans="1:3" outlineLevel="3" x14ac:dyDescent="0.35">
      <c r="A39" s="68"/>
      <c r="C39" t="s">
        <v>572</v>
      </c>
    </row>
    <row r="40" spans="1:3" outlineLevel="3" x14ac:dyDescent="0.35">
      <c r="A40" s="68"/>
      <c r="C40" t="s">
        <v>573</v>
      </c>
    </row>
    <row r="41" spans="1:3" outlineLevel="1" x14ac:dyDescent="0.35">
      <c r="A41" s="68" t="s">
        <v>717</v>
      </c>
    </row>
    <row r="42" spans="1:3" outlineLevel="2" x14ac:dyDescent="0.35">
      <c r="A42" s="68"/>
      <c r="B42" s="68" t="s">
        <v>461</v>
      </c>
    </row>
    <row r="43" spans="1:3" outlineLevel="2" x14ac:dyDescent="0.35">
      <c r="A43" s="68"/>
      <c r="B43" t="s">
        <v>574</v>
      </c>
    </row>
    <row r="44" spans="1:3" outlineLevel="3" x14ac:dyDescent="0.35">
      <c r="A44" s="68"/>
      <c r="C44" s="68" t="s">
        <v>450</v>
      </c>
    </row>
    <row r="45" spans="1:3" outlineLevel="3" x14ac:dyDescent="0.35">
      <c r="A45" s="68"/>
      <c r="C45" t="s">
        <v>575</v>
      </c>
    </row>
    <row r="46" spans="1:3" outlineLevel="3" x14ac:dyDescent="0.35">
      <c r="A46" s="68"/>
      <c r="C46" t="s">
        <v>576</v>
      </c>
    </row>
    <row r="47" spans="1:3" outlineLevel="3" x14ac:dyDescent="0.35">
      <c r="A47" s="68"/>
      <c r="C47" t="s">
        <v>577</v>
      </c>
    </row>
    <row r="48" spans="1:3" outlineLevel="3" x14ac:dyDescent="0.35">
      <c r="A48" s="68"/>
      <c r="C48" t="s">
        <v>578</v>
      </c>
    </row>
    <row r="49" spans="1:3" outlineLevel="1" x14ac:dyDescent="0.35">
      <c r="A49" s="68" t="s">
        <v>579</v>
      </c>
    </row>
    <row r="50" spans="1:3" outlineLevel="2" x14ac:dyDescent="0.35">
      <c r="A50" s="68"/>
      <c r="B50" s="68" t="s">
        <v>461</v>
      </c>
    </row>
    <row r="51" spans="1:3" outlineLevel="2" x14ac:dyDescent="0.35">
      <c r="A51" s="68"/>
      <c r="B51" t="s">
        <v>580</v>
      </c>
    </row>
    <row r="52" spans="1:3" outlineLevel="2" x14ac:dyDescent="0.35">
      <c r="A52" s="68"/>
      <c r="B52" t="s">
        <v>581</v>
      </c>
    </row>
    <row r="53" spans="1:3" outlineLevel="3" x14ac:dyDescent="0.35">
      <c r="A53" s="68"/>
      <c r="C53" s="68" t="s">
        <v>450</v>
      </c>
    </row>
    <row r="54" spans="1:3" outlineLevel="3" x14ac:dyDescent="0.35">
      <c r="A54" s="68"/>
      <c r="C54" t="s">
        <v>582</v>
      </c>
    </row>
    <row r="55" spans="1:3" outlineLevel="3" x14ac:dyDescent="0.35">
      <c r="A55" s="68"/>
      <c r="C55" t="s">
        <v>583</v>
      </c>
    </row>
    <row r="56" spans="1:3" outlineLevel="3" x14ac:dyDescent="0.35">
      <c r="A56" s="68"/>
      <c r="C56" t="s">
        <v>584</v>
      </c>
    </row>
    <row r="57" spans="1:3" outlineLevel="1" x14ac:dyDescent="0.35">
      <c r="A57" s="68" t="s">
        <v>716</v>
      </c>
    </row>
    <row r="58" spans="1:3" outlineLevel="2" x14ac:dyDescent="0.35">
      <c r="A58" s="68"/>
      <c r="B58" s="68" t="s">
        <v>461</v>
      </c>
    </row>
    <row r="59" spans="1:3" outlineLevel="2" x14ac:dyDescent="0.35">
      <c r="A59" s="68"/>
      <c r="B59" t="s">
        <v>585</v>
      </c>
    </row>
    <row r="60" spans="1:3" outlineLevel="2" x14ac:dyDescent="0.35">
      <c r="A60" s="68"/>
      <c r="B60" t="s">
        <v>586</v>
      </c>
    </row>
    <row r="61" spans="1:3" outlineLevel="3" x14ac:dyDescent="0.35">
      <c r="A61" s="68"/>
      <c r="C61" s="68" t="s">
        <v>450</v>
      </c>
    </row>
    <row r="62" spans="1:3" outlineLevel="3" x14ac:dyDescent="0.35">
      <c r="A62" s="68"/>
      <c r="C62" t="s">
        <v>587</v>
      </c>
    </row>
    <row r="63" spans="1:3" outlineLevel="1" x14ac:dyDescent="0.35">
      <c r="A63" s="68"/>
    </row>
  </sheetData>
  <mergeCells count="1">
    <mergeCell ref="A2:G2"/>
  </mergeCells>
  <hyperlinks>
    <hyperlink ref="A1" location="'0. Cover'!A1" display="Return to Cover Page" xr:uid="{00000000-0004-0000-21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48"/>
  <sheetViews>
    <sheetView workbookViewId="0">
      <selection activeCell="T15" sqref="T15"/>
    </sheetView>
  </sheetViews>
  <sheetFormatPr defaultRowHeight="14.5" outlineLevelRow="3" x14ac:dyDescent="0.35"/>
  <cols>
    <col min="1" max="1" width="37.453125" customWidth="1"/>
    <col min="2" max="2" width="6.453125" customWidth="1"/>
    <col min="3" max="3" width="7" customWidth="1"/>
  </cols>
  <sheetData>
    <row r="1" spans="1:17" ht="34.9" customHeight="1" x14ac:dyDescent="0.65">
      <c r="A1" s="78" t="s">
        <v>28</v>
      </c>
      <c r="B1" s="79"/>
    </row>
    <row r="2" spans="1:17" ht="31.9" customHeight="1" x14ac:dyDescent="0.45">
      <c r="A2" s="166" t="s">
        <v>588</v>
      </c>
      <c r="B2" s="166"/>
      <c r="C2" s="166"/>
      <c r="D2" s="166"/>
      <c r="E2" s="166"/>
      <c r="F2" s="166"/>
      <c r="G2" s="166"/>
      <c r="H2" s="69"/>
      <c r="I2" s="69"/>
      <c r="J2" s="69"/>
      <c r="K2" s="69"/>
      <c r="L2" s="69"/>
      <c r="M2" s="69"/>
      <c r="N2" s="69"/>
      <c r="O2" s="69"/>
      <c r="P2" s="69"/>
      <c r="Q2" s="69"/>
    </row>
    <row r="3" spans="1:17" outlineLevel="1" x14ac:dyDescent="0.35">
      <c r="A3" s="68" t="s">
        <v>720</v>
      </c>
    </row>
    <row r="4" spans="1:17" outlineLevel="2" x14ac:dyDescent="0.35">
      <c r="A4" s="68"/>
      <c r="B4" s="68" t="s">
        <v>461</v>
      </c>
    </row>
    <row r="5" spans="1:17" outlineLevel="2" x14ac:dyDescent="0.35">
      <c r="A5" s="68"/>
      <c r="B5" t="s">
        <v>589</v>
      </c>
    </row>
    <row r="6" spans="1:17" outlineLevel="3" x14ac:dyDescent="0.35">
      <c r="A6" s="68"/>
      <c r="C6" s="68" t="s">
        <v>450</v>
      </c>
    </row>
    <row r="7" spans="1:17" outlineLevel="3" x14ac:dyDescent="0.35">
      <c r="A7" s="68"/>
      <c r="C7" t="s">
        <v>590</v>
      </c>
    </row>
    <row r="8" spans="1:17" outlineLevel="1" x14ac:dyDescent="0.35">
      <c r="A8" s="68" t="s">
        <v>721</v>
      </c>
    </row>
    <row r="9" spans="1:17" outlineLevel="2" x14ac:dyDescent="0.35">
      <c r="A9" s="68"/>
      <c r="B9" s="68" t="s">
        <v>461</v>
      </c>
    </row>
    <row r="10" spans="1:17" outlineLevel="2" x14ac:dyDescent="0.35">
      <c r="A10" s="68"/>
      <c r="B10" t="s">
        <v>591</v>
      </c>
    </row>
    <row r="11" spans="1:17" outlineLevel="2" x14ac:dyDescent="0.35">
      <c r="A11" s="68"/>
      <c r="B11" t="s">
        <v>592</v>
      </c>
    </row>
    <row r="12" spans="1:17" outlineLevel="2" x14ac:dyDescent="0.35">
      <c r="A12" s="68"/>
      <c r="B12" t="s">
        <v>593</v>
      </c>
    </row>
    <row r="13" spans="1:17" outlineLevel="2" x14ac:dyDescent="0.35">
      <c r="A13" s="68"/>
      <c r="B13" t="s">
        <v>594</v>
      </c>
    </row>
    <row r="14" spans="1:17" outlineLevel="3" x14ac:dyDescent="0.35">
      <c r="A14" s="68"/>
      <c r="C14" s="68" t="s">
        <v>450</v>
      </c>
    </row>
    <row r="15" spans="1:17" outlineLevel="3" x14ac:dyDescent="0.35">
      <c r="A15" s="68"/>
      <c r="C15" t="s">
        <v>595</v>
      </c>
    </row>
    <row r="16" spans="1:17" outlineLevel="3" x14ac:dyDescent="0.35">
      <c r="A16" s="68"/>
      <c r="C16" t="s">
        <v>596</v>
      </c>
    </row>
    <row r="17" spans="1:3" outlineLevel="3" x14ac:dyDescent="0.35">
      <c r="A17" s="68"/>
      <c r="C17" t="s">
        <v>597</v>
      </c>
    </row>
    <row r="18" spans="1:3" outlineLevel="1" x14ac:dyDescent="0.35">
      <c r="A18" s="68" t="s">
        <v>722</v>
      </c>
    </row>
    <row r="19" spans="1:3" outlineLevel="2" x14ac:dyDescent="0.35">
      <c r="A19" s="68"/>
      <c r="B19" s="68" t="s">
        <v>461</v>
      </c>
    </row>
    <row r="20" spans="1:3" outlineLevel="2" x14ac:dyDescent="0.35">
      <c r="A20" s="68"/>
      <c r="B20" t="s">
        <v>598</v>
      </c>
    </row>
    <row r="21" spans="1:3" outlineLevel="2" x14ac:dyDescent="0.35">
      <c r="A21" s="68"/>
      <c r="B21" t="s">
        <v>599</v>
      </c>
    </row>
    <row r="22" spans="1:3" outlineLevel="2" x14ac:dyDescent="0.35">
      <c r="A22" s="68"/>
      <c r="B22" t="s">
        <v>600</v>
      </c>
    </row>
    <row r="23" spans="1:3" outlineLevel="2" x14ac:dyDescent="0.35">
      <c r="A23" s="68"/>
      <c r="B23" t="s">
        <v>601</v>
      </c>
    </row>
    <row r="24" spans="1:3" outlineLevel="3" x14ac:dyDescent="0.35">
      <c r="A24" s="68"/>
      <c r="C24" s="68" t="s">
        <v>450</v>
      </c>
    </row>
    <row r="25" spans="1:3" outlineLevel="3" x14ac:dyDescent="0.35">
      <c r="A25" s="68"/>
      <c r="C25" t="s">
        <v>602</v>
      </c>
    </row>
    <row r="26" spans="1:3" outlineLevel="3" x14ac:dyDescent="0.35">
      <c r="A26" s="68"/>
      <c r="C26" t="s">
        <v>603</v>
      </c>
    </row>
    <row r="27" spans="1:3" outlineLevel="3" x14ac:dyDescent="0.35">
      <c r="A27" s="68"/>
      <c r="C27" t="s">
        <v>604</v>
      </c>
    </row>
    <row r="28" spans="1:3" outlineLevel="3" x14ac:dyDescent="0.35">
      <c r="A28" s="68"/>
      <c r="C28" t="s">
        <v>605</v>
      </c>
    </row>
    <row r="29" spans="1:3" outlineLevel="3" x14ac:dyDescent="0.35">
      <c r="A29" s="68"/>
      <c r="C29" t="s">
        <v>606</v>
      </c>
    </row>
    <row r="30" spans="1:3" outlineLevel="3" x14ac:dyDescent="0.35">
      <c r="A30" s="68"/>
      <c r="C30" t="s">
        <v>607</v>
      </c>
    </row>
    <row r="31" spans="1:3" outlineLevel="1" x14ac:dyDescent="0.35">
      <c r="A31" s="68" t="s">
        <v>723</v>
      </c>
    </row>
    <row r="32" spans="1:3" outlineLevel="2" x14ac:dyDescent="0.35">
      <c r="A32" s="68"/>
      <c r="B32" s="68" t="s">
        <v>461</v>
      </c>
    </row>
    <row r="33" spans="1:3" outlineLevel="2" x14ac:dyDescent="0.35">
      <c r="A33" s="68"/>
      <c r="B33" t="s">
        <v>608</v>
      </c>
    </row>
    <row r="34" spans="1:3" outlineLevel="2" x14ac:dyDescent="0.35">
      <c r="A34" s="68"/>
      <c r="B34" t="s">
        <v>609</v>
      </c>
    </row>
    <row r="35" spans="1:3" outlineLevel="3" x14ac:dyDescent="0.35">
      <c r="A35" s="68"/>
      <c r="C35" s="68" t="s">
        <v>450</v>
      </c>
    </row>
    <row r="36" spans="1:3" outlineLevel="3" x14ac:dyDescent="0.35">
      <c r="A36" s="68"/>
      <c r="C36" t="s">
        <v>610</v>
      </c>
    </row>
    <row r="37" spans="1:3" outlineLevel="1" x14ac:dyDescent="0.35">
      <c r="A37" s="68" t="s">
        <v>724</v>
      </c>
    </row>
    <row r="38" spans="1:3" outlineLevel="2" x14ac:dyDescent="0.35">
      <c r="A38" s="68"/>
      <c r="B38" s="68" t="s">
        <v>461</v>
      </c>
    </row>
    <row r="39" spans="1:3" outlineLevel="2" x14ac:dyDescent="0.35">
      <c r="A39" s="68"/>
      <c r="B39" t="s">
        <v>611</v>
      </c>
    </row>
    <row r="40" spans="1:3" outlineLevel="2" x14ac:dyDescent="0.35">
      <c r="A40" s="68"/>
      <c r="B40" t="s">
        <v>612</v>
      </c>
    </row>
    <row r="41" spans="1:3" outlineLevel="3" x14ac:dyDescent="0.35">
      <c r="A41" s="68"/>
      <c r="C41" s="68" t="s">
        <v>450</v>
      </c>
    </row>
    <row r="42" spans="1:3" outlineLevel="3" x14ac:dyDescent="0.35">
      <c r="A42" s="68"/>
      <c r="C42" t="s">
        <v>613</v>
      </c>
    </row>
    <row r="43" spans="1:3" outlineLevel="1" x14ac:dyDescent="0.35">
      <c r="A43" s="68" t="s">
        <v>725</v>
      </c>
    </row>
    <row r="44" spans="1:3" outlineLevel="2" x14ac:dyDescent="0.35">
      <c r="A44" s="68"/>
      <c r="B44" s="68" t="s">
        <v>461</v>
      </c>
    </row>
    <row r="45" spans="1:3" outlineLevel="2" x14ac:dyDescent="0.35">
      <c r="A45" s="68"/>
      <c r="B45" t="s">
        <v>614</v>
      </c>
    </row>
    <row r="46" spans="1:3" outlineLevel="3" x14ac:dyDescent="0.35">
      <c r="A46" s="68"/>
      <c r="C46" s="68" t="s">
        <v>450</v>
      </c>
    </row>
    <row r="47" spans="1:3" outlineLevel="3" x14ac:dyDescent="0.35">
      <c r="A47" s="68"/>
      <c r="C47" t="s">
        <v>615</v>
      </c>
    </row>
    <row r="48" spans="1:3" outlineLevel="1" x14ac:dyDescent="0.35">
      <c r="A48" s="68"/>
    </row>
  </sheetData>
  <mergeCells count="1">
    <mergeCell ref="A2:G2"/>
  </mergeCells>
  <hyperlinks>
    <hyperlink ref="A1" location="'0. Cover'!A1" display="Return to Cover Page"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5"/>
  <sheetViews>
    <sheetView workbookViewId="0">
      <selection activeCell="T17" sqref="T17"/>
    </sheetView>
  </sheetViews>
  <sheetFormatPr defaultRowHeight="14.5" outlineLevelRow="3" x14ac:dyDescent="0.35"/>
  <cols>
    <col min="1" max="1" width="38.1796875" customWidth="1"/>
    <col min="2" max="2" width="7.54296875" customWidth="1"/>
    <col min="3" max="3" width="7.453125" customWidth="1"/>
  </cols>
  <sheetData>
    <row r="1" spans="1:17" ht="34.9" customHeight="1" x14ac:dyDescent="0.65">
      <c r="A1" s="78" t="s">
        <v>28</v>
      </c>
      <c r="B1" s="79"/>
    </row>
    <row r="2" spans="1:17" ht="31.9" customHeight="1" x14ac:dyDescent="0.45">
      <c r="A2" s="166" t="s">
        <v>616</v>
      </c>
      <c r="B2" s="166"/>
      <c r="C2" s="166"/>
      <c r="D2" s="166"/>
      <c r="E2" s="166"/>
      <c r="F2" s="166"/>
      <c r="G2" s="166"/>
      <c r="H2" s="69"/>
      <c r="I2" s="69"/>
      <c r="J2" s="69"/>
      <c r="K2" s="69"/>
      <c r="L2" s="69"/>
      <c r="M2" s="69"/>
      <c r="N2" s="69"/>
      <c r="O2" s="69"/>
      <c r="P2" s="69"/>
      <c r="Q2" s="69"/>
    </row>
    <row r="3" spans="1:17" outlineLevel="1" x14ac:dyDescent="0.35">
      <c r="A3" s="68" t="s">
        <v>726</v>
      </c>
    </row>
    <row r="4" spans="1:17" outlineLevel="2" x14ac:dyDescent="0.35">
      <c r="A4" s="68"/>
      <c r="B4" s="68" t="s">
        <v>461</v>
      </c>
    </row>
    <row r="5" spans="1:17" outlineLevel="2" x14ac:dyDescent="0.35">
      <c r="A5" s="68"/>
      <c r="B5" t="s">
        <v>617</v>
      </c>
    </row>
    <row r="6" spans="1:17" outlineLevel="3" x14ac:dyDescent="0.35">
      <c r="A6" s="68"/>
      <c r="C6" s="68" t="s">
        <v>450</v>
      </c>
    </row>
    <row r="7" spans="1:17" outlineLevel="3" x14ac:dyDescent="0.35">
      <c r="A7" s="68"/>
      <c r="C7" t="s">
        <v>618</v>
      </c>
    </row>
    <row r="8" spans="1:17" outlineLevel="3" x14ac:dyDescent="0.35">
      <c r="A8" s="68"/>
      <c r="C8" t="s">
        <v>619</v>
      </c>
    </row>
    <row r="9" spans="1:17" outlineLevel="3" x14ac:dyDescent="0.35">
      <c r="A9" s="68"/>
      <c r="C9" t="s">
        <v>620</v>
      </c>
    </row>
    <row r="10" spans="1:17" outlineLevel="3" x14ac:dyDescent="0.35">
      <c r="A10" s="68"/>
      <c r="C10" t="s">
        <v>621</v>
      </c>
    </row>
    <row r="11" spans="1:17" outlineLevel="3" x14ac:dyDescent="0.35">
      <c r="A11" s="68"/>
      <c r="C11" t="s">
        <v>622</v>
      </c>
    </row>
    <row r="12" spans="1:17" outlineLevel="3" x14ac:dyDescent="0.35">
      <c r="A12" s="68"/>
      <c r="C12" t="s">
        <v>623</v>
      </c>
    </row>
    <row r="13" spans="1:17" outlineLevel="3" x14ac:dyDescent="0.35">
      <c r="A13" s="68"/>
      <c r="C13" t="s">
        <v>624</v>
      </c>
    </row>
    <row r="14" spans="1:17" outlineLevel="3" x14ac:dyDescent="0.35">
      <c r="A14" s="68"/>
      <c r="C14" t="s">
        <v>625</v>
      </c>
    </row>
    <row r="15" spans="1:17" outlineLevel="1" x14ac:dyDescent="0.35">
      <c r="A15" s="68" t="s">
        <v>727</v>
      </c>
    </row>
    <row r="16" spans="1:17" outlineLevel="2" x14ac:dyDescent="0.35">
      <c r="A16" s="68"/>
      <c r="B16" s="68" t="s">
        <v>461</v>
      </c>
    </row>
    <row r="17" spans="1:3" outlineLevel="2" x14ac:dyDescent="0.35">
      <c r="A17" s="68"/>
      <c r="B17" t="s">
        <v>626</v>
      </c>
    </row>
    <row r="18" spans="1:3" outlineLevel="3" x14ac:dyDescent="0.35">
      <c r="A18" s="68"/>
      <c r="C18" s="68" t="s">
        <v>450</v>
      </c>
    </row>
    <row r="19" spans="1:3" outlineLevel="3" x14ac:dyDescent="0.35">
      <c r="A19" s="68"/>
      <c r="C19" t="s">
        <v>627</v>
      </c>
    </row>
    <row r="20" spans="1:3" outlineLevel="3" x14ac:dyDescent="0.35">
      <c r="A20" s="68"/>
      <c r="C20" t="s">
        <v>628</v>
      </c>
    </row>
    <row r="21" spans="1:3" ht="15" customHeight="1" outlineLevel="1" x14ac:dyDescent="0.35">
      <c r="A21" s="68" t="s">
        <v>629</v>
      </c>
    </row>
    <row r="22" spans="1:3" outlineLevel="2" x14ac:dyDescent="0.35">
      <c r="A22" s="68"/>
      <c r="B22" s="68" t="s">
        <v>461</v>
      </c>
    </row>
    <row r="23" spans="1:3" outlineLevel="2" x14ac:dyDescent="0.35">
      <c r="A23" s="68"/>
      <c r="B23" t="s">
        <v>630</v>
      </c>
    </row>
    <row r="24" spans="1:3" outlineLevel="3" x14ac:dyDescent="0.35">
      <c r="A24" s="68"/>
      <c r="C24" s="68" t="s">
        <v>450</v>
      </c>
    </row>
    <row r="25" spans="1:3" outlineLevel="3" x14ac:dyDescent="0.35">
      <c r="A25" s="68"/>
      <c r="C25" t="s">
        <v>631</v>
      </c>
    </row>
    <row r="26" spans="1:3" outlineLevel="3" x14ac:dyDescent="0.35">
      <c r="A26" s="68"/>
      <c r="C26" t="s">
        <v>632</v>
      </c>
    </row>
    <row r="27" spans="1:3" outlineLevel="3" x14ac:dyDescent="0.35">
      <c r="A27" s="68"/>
      <c r="C27" t="s">
        <v>633</v>
      </c>
    </row>
    <row r="28" spans="1:3" outlineLevel="3" x14ac:dyDescent="0.35">
      <c r="A28" s="68"/>
      <c r="C28" t="s">
        <v>634</v>
      </c>
    </row>
    <row r="29" spans="1:3" outlineLevel="3" x14ac:dyDescent="0.35">
      <c r="A29" s="68"/>
      <c r="C29" t="s">
        <v>635</v>
      </c>
    </row>
    <row r="30" spans="1:3" outlineLevel="1" x14ac:dyDescent="0.35">
      <c r="A30" s="68" t="s">
        <v>728</v>
      </c>
    </row>
    <row r="31" spans="1:3" outlineLevel="2" x14ac:dyDescent="0.35">
      <c r="A31" s="68"/>
      <c r="B31" s="68" t="s">
        <v>461</v>
      </c>
    </row>
    <row r="32" spans="1:3" outlineLevel="2" x14ac:dyDescent="0.35">
      <c r="A32" s="68"/>
      <c r="B32" t="s">
        <v>636</v>
      </c>
    </row>
    <row r="33" spans="1:3" outlineLevel="3" x14ac:dyDescent="0.35">
      <c r="A33" s="68"/>
      <c r="C33" s="68" t="s">
        <v>450</v>
      </c>
    </row>
    <row r="34" spans="1:3" outlineLevel="3" x14ac:dyDescent="0.35">
      <c r="A34" s="68"/>
      <c r="C34" t="s">
        <v>637</v>
      </c>
    </row>
    <row r="35" spans="1:3" outlineLevel="3" x14ac:dyDescent="0.35">
      <c r="A35" s="68"/>
      <c r="C35" t="s">
        <v>638</v>
      </c>
    </row>
    <row r="36" spans="1:3" outlineLevel="1" x14ac:dyDescent="0.35">
      <c r="A36" s="68" t="s">
        <v>639</v>
      </c>
    </row>
    <row r="37" spans="1:3" outlineLevel="2" x14ac:dyDescent="0.35">
      <c r="A37" s="68"/>
      <c r="B37" s="68" t="s">
        <v>461</v>
      </c>
    </row>
    <row r="38" spans="1:3" outlineLevel="2" x14ac:dyDescent="0.35">
      <c r="A38" s="68"/>
      <c r="B38" t="s">
        <v>640</v>
      </c>
    </row>
    <row r="39" spans="1:3" outlineLevel="3" x14ac:dyDescent="0.35">
      <c r="A39" s="68"/>
      <c r="C39" s="68" t="s">
        <v>450</v>
      </c>
    </row>
    <row r="40" spans="1:3" outlineLevel="3" x14ac:dyDescent="0.35">
      <c r="A40" s="68"/>
      <c r="C40" t="s">
        <v>641</v>
      </c>
    </row>
    <row r="41" spans="1:3" outlineLevel="1" x14ac:dyDescent="0.35">
      <c r="A41" s="68" t="s">
        <v>729</v>
      </c>
    </row>
    <row r="42" spans="1:3" outlineLevel="2" x14ac:dyDescent="0.35">
      <c r="A42" s="68"/>
      <c r="B42" s="68" t="s">
        <v>461</v>
      </c>
    </row>
    <row r="43" spans="1:3" outlineLevel="2" x14ac:dyDescent="0.35">
      <c r="A43" s="68"/>
      <c r="B43" t="s">
        <v>642</v>
      </c>
    </row>
    <row r="44" spans="1:3" outlineLevel="3" x14ac:dyDescent="0.35">
      <c r="A44" s="68"/>
      <c r="C44" s="68" t="s">
        <v>450</v>
      </c>
    </row>
    <row r="45" spans="1:3" outlineLevel="3" x14ac:dyDescent="0.35">
      <c r="A45" s="68"/>
      <c r="C45" t="s">
        <v>643</v>
      </c>
    </row>
    <row r="46" spans="1:3" outlineLevel="3" x14ac:dyDescent="0.35">
      <c r="A46" s="68"/>
      <c r="C46" t="s">
        <v>644</v>
      </c>
    </row>
    <row r="47" spans="1:3" outlineLevel="3" x14ac:dyDescent="0.35">
      <c r="A47" s="68"/>
      <c r="C47" t="s">
        <v>645</v>
      </c>
    </row>
    <row r="48" spans="1:3" outlineLevel="1" x14ac:dyDescent="0.35">
      <c r="A48" s="68" t="s">
        <v>646</v>
      </c>
    </row>
    <row r="49" spans="1:3" outlineLevel="2" x14ac:dyDescent="0.35">
      <c r="A49" s="68"/>
      <c r="B49" s="68" t="s">
        <v>461</v>
      </c>
    </row>
    <row r="50" spans="1:3" outlineLevel="2" x14ac:dyDescent="0.35">
      <c r="A50" s="68"/>
      <c r="B50" t="s">
        <v>647</v>
      </c>
    </row>
    <row r="51" spans="1:3" outlineLevel="3" x14ac:dyDescent="0.35">
      <c r="A51" s="68"/>
      <c r="C51" s="68" t="s">
        <v>450</v>
      </c>
    </row>
    <row r="52" spans="1:3" outlineLevel="3" x14ac:dyDescent="0.35">
      <c r="A52" s="68"/>
      <c r="C52" t="s">
        <v>648</v>
      </c>
    </row>
    <row r="53" spans="1:3" outlineLevel="3" x14ac:dyDescent="0.35">
      <c r="A53" s="68"/>
      <c r="C53" t="s">
        <v>649</v>
      </c>
    </row>
    <row r="54" spans="1:3" outlineLevel="3" x14ac:dyDescent="0.35">
      <c r="A54" s="68"/>
      <c r="C54" t="s">
        <v>650</v>
      </c>
    </row>
    <row r="55" spans="1:3" outlineLevel="1" x14ac:dyDescent="0.35">
      <c r="A55" s="68"/>
    </row>
  </sheetData>
  <mergeCells count="1">
    <mergeCell ref="A2:G2"/>
  </mergeCells>
  <hyperlinks>
    <hyperlink ref="A1" location="'0. Cover'!A1" display="Return to Cover Page"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46"/>
  <sheetViews>
    <sheetView workbookViewId="0">
      <selection activeCell="L8" sqref="L8"/>
    </sheetView>
  </sheetViews>
  <sheetFormatPr defaultRowHeight="14.5" outlineLevelRow="3" x14ac:dyDescent="0.35"/>
  <cols>
    <col min="1" max="1" width="38" customWidth="1"/>
    <col min="2" max="3" width="6.7265625" customWidth="1"/>
  </cols>
  <sheetData>
    <row r="1" spans="1:17" ht="39" customHeight="1" x14ac:dyDescent="0.65">
      <c r="A1" s="78" t="s">
        <v>28</v>
      </c>
      <c r="B1" s="79"/>
    </row>
    <row r="2" spans="1:17" ht="31.9" customHeight="1" x14ac:dyDescent="0.45">
      <c r="A2" s="166" t="s">
        <v>651</v>
      </c>
      <c r="B2" s="166"/>
      <c r="C2" s="166"/>
      <c r="D2" s="166"/>
      <c r="E2" s="166"/>
      <c r="F2" s="166"/>
      <c r="G2" s="166"/>
      <c r="H2" s="69"/>
      <c r="I2" s="69"/>
      <c r="J2" s="69"/>
      <c r="K2" s="69"/>
      <c r="L2" s="69"/>
      <c r="M2" s="69"/>
      <c r="N2" s="69"/>
      <c r="O2" s="69"/>
      <c r="P2" s="69"/>
      <c r="Q2" s="69"/>
    </row>
    <row r="3" spans="1:17" outlineLevel="1" x14ac:dyDescent="0.35">
      <c r="A3" s="68" t="s">
        <v>730</v>
      </c>
    </row>
    <row r="4" spans="1:17" outlineLevel="2" x14ac:dyDescent="0.35">
      <c r="A4" s="68"/>
      <c r="B4" s="68" t="s">
        <v>461</v>
      </c>
    </row>
    <row r="5" spans="1:17" outlineLevel="2" x14ac:dyDescent="0.35">
      <c r="A5" s="68"/>
      <c r="B5" t="s">
        <v>652</v>
      </c>
    </row>
    <row r="6" spans="1:17" outlineLevel="3" x14ac:dyDescent="0.35">
      <c r="A6" s="68"/>
      <c r="C6" s="68" t="s">
        <v>450</v>
      </c>
    </row>
    <row r="7" spans="1:17" outlineLevel="3" x14ac:dyDescent="0.35">
      <c r="A7" s="68"/>
      <c r="C7" t="s">
        <v>653</v>
      </c>
    </row>
    <row r="8" spans="1:17" outlineLevel="3" x14ac:dyDescent="0.35">
      <c r="A8" s="68"/>
      <c r="C8" t="s">
        <v>654</v>
      </c>
    </row>
    <row r="9" spans="1:17" outlineLevel="3" x14ac:dyDescent="0.35">
      <c r="A9" s="68"/>
      <c r="C9" t="s">
        <v>655</v>
      </c>
    </row>
    <row r="10" spans="1:17" outlineLevel="3" x14ac:dyDescent="0.35">
      <c r="A10" s="68"/>
      <c r="C10" t="s">
        <v>656</v>
      </c>
    </row>
    <row r="11" spans="1:17" outlineLevel="3" x14ac:dyDescent="0.35">
      <c r="A11" s="68"/>
      <c r="C11" t="s">
        <v>657</v>
      </c>
    </row>
    <row r="12" spans="1:17" outlineLevel="3" x14ac:dyDescent="0.35">
      <c r="A12" s="68"/>
      <c r="C12" t="s">
        <v>658</v>
      </c>
    </row>
    <row r="13" spans="1:17" outlineLevel="1" x14ac:dyDescent="0.35">
      <c r="A13" s="68" t="s">
        <v>731</v>
      </c>
    </row>
    <row r="14" spans="1:17" outlineLevel="2" x14ac:dyDescent="0.35">
      <c r="A14" s="68"/>
      <c r="B14" s="68" t="s">
        <v>461</v>
      </c>
    </row>
    <row r="15" spans="1:17" outlineLevel="2" x14ac:dyDescent="0.35">
      <c r="A15" s="68"/>
      <c r="B15" t="s">
        <v>659</v>
      </c>
    </row>
    <row r="16" spans="1:17" outlineLevel="3" x14ac:dyDescent="0.35">
      <c r="A16" s="68"/>
      <c r="C16" s="68" t="s">
        <v>450</v>
      </c>
    </row>
    <row r="17" spans="1:3" outlineLevel="3" x14ac:dyDescent="0.35">
      <c r="A17" s="68"/>
      <c r="C17" t="s">
        <v>660</v>
      </c>
    </row>
    <row r="18" spans="1:3" outlineLevel="3" x14ac:dyDescent="0.35">
      <c r="A18" s="68"/>
      <c r="C18" t="s">
        <v>661</v>
      </c>
    </row>
    <row r="19" spans="1:3" outlineLevel="3" x14ac:dyDescent="0.35">
      <c r="A19" s="68"/>
      <c r="C19" t="s">
        <v>662</v>
      </c>
    </row>
    <row r="20" spans="1:3" outlineLevel="3" x14ac:dyDescent="0.35">
      <c r="A20" s="68"/>
      <c r="C20" t="s">
        <v>663</v>
      </c>
    </row>
    <row r="21" spans="1:3" outlineLevel="3" x14ac:dyDescent="0.35">
      <c r="A21" s="68"/>
      <c r="C21" t="s">
        <v>664</v>
      </c>
    </row>
    <row r="22" spans="1:3" outlineLevel="1" x14ac:dyDescent="0.35">
      <c r="A22" s="68" t="s">
        <v>732</v>
      </c>
    </row>
    <row r="23" spans="1:3" outlineLevel="2" x14ac:dyDescent="0.35">
      <c r="A23" s="68"/>
      <c r="B23" s="68" t="s">
        <v>461</v>
      </c>
    </row>
    <row r="24" spans="1:3" outlineLevel="2" x14ac:dyDescent="0.35">
      <c r="A24" s="68"/>
      <c r="B24" t="s">
        <v>665</v>
      </c>
    </row>
    <row r="25" spans="1:3" outlineLevel="3" x14ac:dyDescent="0.35">
      <c r="A25" s="68"/>
      <c r="C25" s="68" t="s">
        <v>450</v>
      </c>
    </row>
    <row r="26" spans="1:3" outlineLevel="3" x14ac:dyDescent="0.35">
      <c r="A26" s="68"/>
      <c r="C26" t="s">
        <v>666</v>
      </c>
    </row>
    <row r="27" spans="1:3" outlineLevel="1" x14ac:dyDescent="0.35">
      <c r="A27" s="68" t="s">
        <v>667</v>
      </c>
    </row>
    <row r="28" spans="1:3" outlineLevel="2" x14ac:dyDescent="0.35">
      <c r="A28" s="68"/>
      <c r="B28" s="68" t="s">
        <v>461</v>
      </c>
    </row>
    <row r="29" spans="1:3" outlineLevel="2" x14ac:dyDescent="0.35">
      <c r="A29" s="68"/>
      <c r="B29" t="s">
        <v>668</v>
      </c>
    </row>
    <row r="30" spans="1:3" outlineLevel="3" x14ac:dyDescent="0.35">
      <c r="A30" s="68"/>
      <c r="C30" s="68" t="s">
        <v>450</v>
      </c>
    </row>
    <row r="31" spans="1:3" outlineLevel="3" x14ac:dyDescent="0.35">
      <c r="A31" s="68"/>
      <c r="C31" t="s">
        <v>669</v>
      </c>
    </row>
    <row r="32" spans="1:3" outlineLevel="3" x14ac:dyDescent="0.35">
      <c r="A32" s="68"/>
      <c r="C32" t="s">
        <v>670</v>
      </c>
    </row>
    <row r="33" spans="1:3" outlineLevel="1" x14ac:dyDescent="0.35">
      <c r="A33" s="68" t="s">
        <v>733</v>
      </c>
    </row>
    <row r="34" spans="1:3" outlineLevel="2" x14ac:dyDescent="0.35">
      <c r="A34" s="68"/>
      <c r="B34" s="68" t="s">
        <v>461</v>
      </c>
    </row>
    <row r="35" spans="1:3" outlineLevel="2" x14ac:dyDescent="0.35">
      <c r="A35" s="68"/>
      <c r="B35" t="s">
        <v>671</v>
      </c>
    </row>
    <row r="36" spans="1:3" outlineLevel="3" x14ac:dyDescent="0.35">
      <c r="A36" s="68"/>
      <c r="C36" s="68" t="s">
        <v>450</v>
      </c>
    </row>
    <row r="37" spans="1:3" outlineLevel="3" x14ac:dyDescent="0.35">
      <c r="A37" s="68"/>
      <c r="C37" t="s">
        <v>672</v>
      </c>
    </row>
    <row r="38" spans="1:3" outlineLevel="3" x14ac:dyDescent="0.35">
      <c r="A38" s="68"/>
      <c r="C38" t="s">
        <v>673</v>
      </c>
    </row>
    <row r="39" spans="1:3" outlineLevel="1" x14ac:dyDescent="0.35">
      <c r="A39" s="68" t="s">
        <v>734</v>
      </c>
    </row>
    <row r="40" spans="1:3" outlineLevel="2" x14ac:dyDescent="0.35">
      <c r="A40" s="68"/>
      <c r="B40" s="68" t="s">
        <v>461</v>
      </c>
    </row>
    <row r="41" spans="1:3" outlineLevel="2" x14ac:dyDescent="0.35">
      <c r="A41" s="68"/>
      <c r="B41" t="s">
        <v>674</v>
      </c>
    </row>
    <row r="42" spans="1:3" outlineLevel="3" x14ac:dyDescent="0.35">
      <c r="A42" s="68"/>
      <c r="C42" s="68" t="s">
        <v>450</v>
      </c>
    </row>
    <row r="43" spans="1:3" outlineLevel="3" x14ac:dyDescent="0.35">
      <c r="A43" s="68"/>
      <c r="C43" t="s">
        <v>675</v>
      </c>
    </row>
    <row r="44" spans="1:3" outlineLevel="3" x14ac:dyDescent="0.35">
      <c r="A44" s="68"/>
      <c r="C44" t="s">
        <v>676</v>
      </c>
    </row>
    <row r="45" spans="1:3" outlineLevel="3" x14ac:dyDescent="0.35">
      <c r="A45" s="68"/>
      <c r="C45" t="s">
        <v>677</v>
      </c>
    </row>
    <row r="46" spans="1:3" outlineLevel="1" x14ac:dyDescent="0.35">
      <c r="A46" s="68"/>
    </row>
  </sheetData>
  <mergeCells count="1">
    <mergeCell ref="A2:G2"/>
  </mergeCells>
  <hyperlinks>
    <hyperlink ref="A1" location="'0. Cover'!A1" display="Return to Cover Page"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42"/>
  <sheetViews>
    <sheetView tabSelected="1" workbookViewId="0">
      <selection activeCell="S13" sqref="S13"/>
    </sheetView>
  </sheetViews>
  <sheetFormatPr defaultRowHeight="14.5" outlineLevelRow="3" x14ac:dyDescent="0.35"/>
  <cols>
    <col min="1" max="1" width="39.7265625" customWidth="1"/>
    <col min="2" max="2" width="7.7265625" customWidth="1"/>
    <col min="3" max="3" width="7.26953125" customWidth="1"/>
  </cols>
  <sheetData>
    <row r="1" spans="1:17" ht="37.15" customHeight="1" x14ac:dyDescent="0.65">
      <c r="A1" s="78" t="s">
        <v>28</v>
      </c>
      <c r="B1" s="79"/>
    </row>
    <row r="2" spans="1:17" ht="31.9" customHeight="1" x14ac:dyDescent="0.45">
      <c r="A2" s="166" t="s">
        <v>678</v>
      </c>
      <c r="B2" s="166"/>
      <c r="C2" s="166"/>
      <c r="D2" s="166"/>
      <c r="E2" s="166"/>
      <c r="F2" s="166"/>
      <c r="G2" s="166"/>
      <c r="H2" s="69"/>
      <c r="I2" s="69"/>
      <c r="J2" s="69"/>
      <c r="K2" s="69"/>
      <c r="L2" s="69"/>
      <c r="M2" s="69"/>
      <c r="N2" s="69"/>
      <c r="O2" s="69"/>
      <c r="P2" s="69"/>
      <c r="Q2" s="69"/>
    </row>
    <row r="3" spans="1:17" outlineLevel="1" x14ac:dyDescent="0.35">
      <c r="A3" s="68" t="s">
        <v>679</v>
      </c>
    </row>
    <row r="4" spans="1:17" outlineLevel="2" x14ac:dyDescent="0.35">
      <c r="A4" s="68"/>
      <c r="B4" s="68" t="s">
        <v>461</v>
      </c>
    </row>
    <row r="5" spans="1:17" outlineLevel="2" x14ac:dyDescent="0.35">
      <c r="A5" s="68"/>
      <c r="B5" t="s">
        <v>680</v>
      </c>
    </row>
    <row r="6" spans="1:17" outlineLevel="2" x14ac:dyDescent="0.35">
      <c r="A6" s="68"/>
      <c r="B6" t="s">
        <v>681</v>
      </c>
    </row>
    <row r="7" spans="1:17" outlineLevel="3" x14ac:dyDescent="0.35">
      <c r="A7" s="68"/>
      <c r="C7" s="68" t="s">
        <v>450</v>
      </c>
    </row>
    <row r="8" spans="1:17" outlineLevel="3" x14ac:dyDescent="0.35">
      <c r="A8" s="68"/>
      <c r="C8" t="s">
        <v>682</v>
      </c>
    </row>
    <row r="9" spans="1:17" outlineLevel="3" x14ac:dyDescent="0.35">
      <c r="A9" s="68"/>
      <c r="C9" t="s">
        <v>683</v>
      </c>
    </row>
    <row r="10" spans="1:17" outlineLevel="3" x14ac:dyDescent="0.35">
      <c r="A10" s="68"/>
      <c r="C10" t="s">
        <v>684</v>
      </c>
    </row>
    <row r="11" spans="1:17" outlineLevel="3" x14ac:dyDescent="0.35">
      <c r="A11" s="68"/>
      <c r="C11" t="s">
        <v>685</v>
      </c>
    </row>
    <row r="12" spans="1:17" outlineLevel="3" x14ac:dyDescent="0.35">
      <c r="A12" s="68"/>
      <c r="C12" t="s">
        <v>686</v>
      </c>
    </row>
    <row r="13" spans="1:17" outlineLevel="3" x14ac:dyDescent="0.35">
      <c r="A13" s="68"/>
      <c r="C13" t="s">
        <v>687</v>
      </c>
    </row>
    <row r="14" spans="1:17" outlineLevel="1" x14ac:dyDescent="0.35">
      <c r="A14" s="68" t="s">
        <v>688</v>
      </c>
    </row>
    <row r="15" spans="1:17" outlineLevel="2" x14ac:dyDescent="0.35">
      <c r="A15" s="68"/>
      <c r="B15" s="68" t="s">
        <v>461</v>
      </c>
    </row>
    <row r="16" spans="1:17" outlineLevel="2" x14ac:dyDescent="0.35">
      <c r="A16" s="68"/>
      <c r="B16" t="s">
        <v>689</v>
      </c>
    </row>
    <row r="17" spans="1:3" outlineLevel="3" x14ac:dyDescent="0.35">
      <c r="A17" s="68"/>
      <c r="C17" s="68" t="s">
        <v>450</v>
      </c>
    </row>
    <row r="18" spans="1:3" outlineLevel="3" x14ac:dyDescent="0.35">
      <c r="A18" s="68"/>
      <c r="C18" t="s">
        <v>690</v>
      </c>
    </row>
    <row r="19" spans="1:3" outlineLevel="1" x14ac:dyDescent="0.35">
      <c r="A19" s="68" t="s">
        <v>691</v>
      </c>
    </row>
    <row r="20" spans="1:3" outlineLevel="2" x14ac:dyDescent="0.35">
      <c r="A20" s="68"/>
      <c r="B20" s="68" t="s">
        <v>461</v>
      </c>
    </row>
    <row r="21" spans="1:3" outlineLevel="2" x14ac:dyDescent="0.35">
      <c r="A21" s="68"/>
      <c r="B21" t="s">
        <v>692</v>
      </c>
    </row>
    <row r="22" spans="1:3" outlineLevel="3" x14ac:dyDescent="0.35">
      <c r="A22" s="68"/>
      <c r="C22" s="68" t="s">
        <v>450</v>
      </c>
    </row>
    <row r="23" spans="1:3" outlineLevel="3" x14ac:dyDescent="0.35">
      <c r="A23" s="68"/>
      <c r="C23" t="s">
        <v>693</v>
      </c>
    </row>
    <row r="24" spans="1:3" outlineLevel="3" x14ac:dyDescent="0.35">
      <c r="A24" s="68"/>
      <c r="C24" t="s">
        <v>694</v>
      </c>
    </row>
    <row r="25" spans="1:3" outlineLevel="3" x14ac:dyDescent="0.35">
      <c r="A25" s="68"/>
      <c r="C25" t="s">
        <v>695</v>
      </c>
    </row>
    <row r="26" spans="1:3" outlineLevel="1" x14ac:dyDescent="0.35">
      <c r="A26" s="68" t="s">
        <v>696</v>
      </c>
    </row>
    <row r="27" spans="1:3" outlineLevel="2" x14ac:dyDescent="0.35">
      <c r="A27" s="68"/>
      <c r="B27" s="68" t="s">
        <v>461</v>
      </c>
    </row>
    <row r="28" spans="1:3" outlineLevel="2" x14ac:dyDescent="0.35">
      <c r="A28" s="68"/>
      <c r="B28" t="s">
        <v>697</v>
      </c>
    </row>
    <row r="29" spans="1:3" outlineLevel="3" x14ac:dyDescent="0.35">
      <c r="A29" s="68"/>
      <c r="C29" s="68" t="s">
        <v>450</v>
      </c>
    </row>
    <row r="30" spans="1:3" outlineLevel="3" x14ac:dyDescent="0.35">
      <c r="A30" s="68"/>
      <c r="C30" t="s">
        <v>698</v>
      </c>
    </row>
    <row r="31" spans="1:3" outlineLevel="1" x14ac:dyDescent="0.35">
      <c r="A31" s="68" t="s">
        <v>735</v>
      </c>
    </row>
    <row r="32" spans="1:3" outlineLevel="2" x14ac:dyDescent="0.35">
      <c r="A32" s="68"/>
      <c r="B32" s="68" t="s">
        <v>461</v>
      </c>
    </row>
    <row r="33" spans="1:3" outlineLevel="2" x14ac:dyDescent="0.35">
      <c r="A33" s="68"/>
      <c r="B33" t="s">
        <v>699</v>
      </c>
    </row>
    <row r="34" spans="1:3" outlineLevel="3" x14ac:dyDescent="0.35">
      <c r="A34" s="68"/>
      <c r="C34" s="68" t="s">
        <v>450</v>
      </c>
    </row>
    <row r="35" spans="1:3" outlineLevel="3" x14ac:dyDescent="0.35">
      <c r="A35" s="68"/>
      <c r="C35" t="s">
        <v>700</v>
      </c>
    </row>
    <row r="36" spans="1:3" outlineLevel="1" x14ac:dyDescent="0.35">
      <c r="A36" s="68" t="s">
        <v>736</v>
      </c>
    </row>
    <row r="37" spans="1:3" outlineLevel="2" x14ac:dyDescent="0.35">
      <c r="A37" s="68"/>
      <c r="B37" s="68" t="s">
        <v>461</v>
      </c>
    </row>
    <row r="38" spans="1:3" outlineLevel="2" x14ac:dyDescent="0.35">
      <c r="A38" s="68"/>
      <c r="B38" t="s">
        <v>701</v>
      </c>
    </row>
    <row r="39" spans="1:3" outlineLevel="3" x14ac:dyDescent="0.35">
      <c r="A39" s="68"/>
      <c r="C39" s="68" t="s">
        <v>450</v>
      </c>
    </row>
    <row r="40" spans="1:3" outlineLevel="3" x14ac:dyDescent="0.35">
      <c r="A40" s="68"/>
      <c r="C40" t="s">
        <v>702</v>
      </c>
    </row>
    <row r="41" spans="1:3" outlineLevel="3" x14ac:dyDescent="0.35">
      <c r="A41" s="68"/>
      <c r="C41" t="s">
        <v>703</v>
      </c>
    </row>
    <row r="42" spans="1:3" outlineLevel="1" x14ac:dyDescent="0.35">
      <c r="A42" s="68"/>
    </row>
  </sheetData>
  <mergeCells count="1">
    <mergeCell ref="A2:G2"/>
  </mergeCells>
  <hyperlinks>
    <hyperlink ref="A1" location="'0. Cover'!A1" display="Return to Cover Page"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3"/>
  <sheetViews>
    <sheetView topLeftCell="A44" zoomScale="63" zoomScaleNormal="63" workbookViewId="0">
      <selection activeCell="K62" sqref="K62"/>
    </sheetView>
  </sheetViews>
  <sheetFormatPr defaultRowHeight="14.5" x14ac:dyDescent="0.35"/>
  <cols>
    <col min="1" max="1" width="57.453125" style="42" customWidth="1"/>
    <col min="2" max="2" width="61.81640625" customWidth="1"/>
    <col min="3" max="3" width="36.26953125" style="20" customWidth="1"/>
    <col min="4" max="4" width="25.1796875" style="43" customWidth="1"/>
    <col min="5" max="5" width="29.54296875" style="20" customWidth="1"/>
    <col min="6" max="6" width="24.453125" style="43" customWidth="1"/>
    <col min="7" max="7" width="26.54296875" style="43" customWidth="1"/>
    <col min="8" max="8" width="28.7265625" style="44" customWidth="1"/>
    <col min="10" max="10" width="70.7265625" customWidth="1"/>
    <col min="11" max="11" width="8.453125" customWidth="1"/>
    <col min="12" max="12" width="7.1796875" customWidth="1"/>
    <col min="13" max="13" width="27" customWidth="1"/>
    <col min="14" max="14" width="28.26953125" customWidth="1"/>
    <col min="15" max="15" width="17.26953125" customWidth="1"/>
    <col min="16" max="16" width="9" customWidth="1"/>
    <col min="17" max="17" width="12" customWidth="1"/>
    <col min="18" max="18" width="19.453125" customWidth="1"/>
    <col min="19" max="19" width="11.26953125" customWidth="1"/>
    <col min="20" max="20" width="8.1796875" customWidth="1"/>
    <col min="21" max="21" width="22.54296875" bestFit="1" customWidth="1"/>
    <col min="22" max="22" width="48.26953125" customWidth="1"/>
    <col min="23" max="23" width="39.7265625" bestFit="1" customWidth="1"/>
    <col min="24" max="24" width="9.54296875" customWidth="1"/>
    <col min="25" max="25" width="17.81640625" customWidth="1"/>
  </cols>
  <sheetData>
    <row r="1" spans="1:12" ht="63.65" customHeight="1" thickBot="1" x14ac:dyDescent="0.8">
      <c r="A1" s="80" t="s">
        <v>28</v>
      </c>
      <c r="B1" s="81"/>
    </row>
    <row r="2" spans="1:12" ht="94.15" customHeight="1" thickBot="1" x14ac:dyDescent="0.4">
      <c r="A2" s="120" t="s">
        <v>273</v>
      </c>
      <c r="B2" s="121"/>
      <c r="C2" s="121"/>
      <c r="D2" s="121"/>
      <c r="E2" s="121"/>
      <c r="F2" s="121"/>
      <c r="G2" s="121"/>
      <c r="H2" s="122"/>
      <c r="J2" s="119" t="s">
        <v>274</v>
      </c>
      <c r="K2" s="119"/>
      <c r="L2" s="119"/>
    </row>
    <row r="3" spans="1:12" x14ac:dyDescent="0.35">
      <c r="A3" s="6" t="s">
        <v>240</v>
      </c>
      <c r="B3" s="6" t="s">
        <v>241</v>
      </c>
      <c r="C3" s="6" t="s">
        <v>275</v>
      </c>
      <c r="D3" s="3" t="s">
        <v>243</v>
      </c>
      <c r="E3" s="6" t="s">
        <v>276</v>
      </c>
      <c r="F3" s="3" t="s">
        <v>277</v>
      </c>
      <c r="G3" s="4" t="s">
        <v>278</v>
      </c>
      <c r="H3" s="4" t="s">
        <v>279</v>
      </c>
      <c r="J3" s="6" t="s">
        <v>240</v>
      </c>
      <c r="K3" s="6" t="s">
        <v>250</v>
      </c>
      <c r="L3" s="6" t="s">
        <v>280</v>
      </c>
    </row>
    <row r="4" spans="1:12" x14ac:dyDescent="0.35">
      <c r="A4" s="123" t="s">
        <v>266</v>
      </c>
      <c r="B4" s="7" t="s">
        <v>194</v>
      </c>
      <c r="C4" s="8">
        <v>1</v>
      </c>
      <c r="D4" s="9">
        <f>C4/SUM($C$4:$C$13)</f>
        <v>1.8518518518518517E-2</v>
      </c>
      <c r="E4" s="117">
        <v>54</v>
      </c>
      <c r="F4" s="118">
        <v>2.480477721635278E-2</v>
      </c>
      <c r="G4" s="115">
        <v>26726.071481481482</v>
      </c>
      <c r="H4" s="115">
        <f>G4*F4</f>
        <v>662.93424896646764</v>
      </c>
      <c r="J4" s="7" t="s">
        <v>251</v>
      </c>
      <c r="K4" s="8">
        <v>583</v>
      </c>
      <c r="L4" s="9">
        <v>0.26779972439136424</v>
      </c>
    </row>
    <row r="5" spans="1:12" x14ac:dyDescent="0.35">
      <c r="A5" s="123"/>
      <c r="B5" s="7" t="s">
        <v>115</v>
      </c>
      <c r="C5" s="8">
        <v>11</v>
      </c>
      <c r="D5" s="9">
        <f t="shared" ref="D5:D13" si="0">C5/SUM($C$4:$C$13)</f>
        <v>0.20370370370370369</v>
      </c>
      <c r="E5" s="117"/>
      <c r="F5" s="118"/>
      <c r="G5" s="115"/>
      <c r="H5" s="115"/>
      <c r="J5" s="7" t="s">
        <v>255</v>
      </c>
      <c r="K5" s="8">
        <v>324</v>
      </c>
      <c r="L5" s="9">
        <v>0.14882866329811667</v>
      </c>
    </row>
    <row r="6" spans="1:12" x14ac:dyDescent="0.35">
      <c r="A6" s="123"/>
      <c r="B6" s="7" t="s">
        <v>117</v>
      </c>
      <c r="C6" s="8">
        <v>10</v>
      </c>
      <c r="D6" s="9">
        <f t="shared" si="0"/>
        <v>0.18518518518518517</v>
      </c>
      <c r="E6" s="117"/>
      <c r="F6" s="118"/>
      <c r="G6" s="115"/>
      <c r="H6" s="115"/>
      <c r="J6" s="7" t="s">
        <v>281</v>
      </c>
      <c r="K6" s="8">
        <v>178</v>
      </c>
      <c r="L6" s="9">
        <v>8.1763895268718426E-2</v>
      </c>
    </row>
    <row r="7" spans="1:12" x14ac:dyDescent="0.35">
      <c r="A7" s="123"/>
      <c r="B7" s="7" t="s">
        <v>195</v>
      </c>
      <c r="C7" s="8">
        <v>2</v>
      </c>
      <c r="D7" s="9">
        <f t="shared" si="0"/>
        <v>3.7037037037037035E-2</v>
      </c>
      <c r="E7" s="117"/>
      <c r="F7" s="118"/>
      <c r="G7" s="115"/>
      <c r="H7" s="115"/>
      <c r="J7" s="7" t="s">
        <v>263</v>
      </c>
      <c r="K7" s="8">
        <v>173</v>
      </c>
      <c r="L7" s="9">
        <v>7.9467156637574643E-2</v>
      </c>
    </row>
    <row r="8" spans="1:12" x14ac:dyDescent="0.35">
      <c r="A8" s="123"/>
      <c r="B8" s="7" t="s">
        <v>196</v>
      </c>
      <c r="C8" s="8">
        <v>10</v>
      </c>
      <c r="D8" s="9">
        <f t="shared" si="0"/>
        <v>0.18518518518518517</v>
      </c>
      <c r="E8" s="117"/>
      <c r="F8" s="118"/>
      <c r="G8" s="115"/>
      <c r="H8" s="115"/>
      <c r="J8" s="7" t="s">
        <v>259</v>
      </c>
      <c r="K8" s="8">
        <v>156</v>
      </c>
      <c r="L8" s="9">
        <v>7.165824529168581E-2</v>
      </c>
    </row>
    <row r="9" spans="1:12" x14ac:dyDescent="0.35">
      <c r="A9" s="123"/>
      <c r="B9" s="7" t="s">
        <v>197</v>
      </c>
      <c r="C9" s="8">
        <v>6</v>
      </c>
      <c r="D9" s="9">
        <f t="shared" si="0"/>
        <v>0.1111111111111111</v>
      </c>
      <c r="E9" s="117"/>
      <c r="F9" s="118"/>
      <c r="G9" s="115"/>
      <c r="H9" s="115"/>
      <c r="J9" s="7" t="s">
        <v>252</v>
      </c>
      <c r="K9" s="8">
        <v>127</v>
      </c>
      <c r="L9" s="9">
        <v>5.8337161231051905E-2</v>
      </c>
    </row>
    <row r="10" spans="1:12" x14ac:dyDescent="0.35">
      <c r="A10" s="123"/>
      <c r="B10" s="7" t="s">
        <v>198</v>
      </c>
      <c r="C10" s="8">
        <v>2</v>
      </c>
      <c r="D10" s="9">
        <f t="shared" si="0"/>
        <v>3.7037037037037035E-2</v>
      </c>
      <c r="E10" s="117"/>
      <c r="F10" s="118"/>
      <c r="G10" s="115"/>
      <c r="H10" s="115"/>
      <c r="J10" s="7" t="s">
        <v>282</v>
      </c>
      <c r="K10" s="8">
        <v>118</v>
      </c>
      <c r="L10" s="9">
        <v>5.420303169499311E-2</v>
      </c>
    </row>
    <row r="11" spans="1:12" x14ac:dyDescent="0.35">
      <c r="A11" s="123"/>
      <c r="B11" s="7" t="s">
        <v>199</v>
      </c>
      <c r="C11" s="8">
        <v>1</v>
      </c>
      <c r="D11" s="9">
        <f t="shared" si="0"/>
        <v>1.8518518518518517E-2</v>
      </c>
      <c r="E11" s="117"/>
      <c r="F11" s="118"/>
      <c r="G11" s="115"/>
      <c r="H11" s="115"/>
      <c r="J11" s="7" t="s">
        <v>257</v>
      </c>
      <c r="K11" s="8">
        <v>112</v>
      </c>
      <c r="L11" s="9">
        <v>5.1446945337620578E-2</v>
      </c>
    </row>
    <row r="12" spans="1:12" x14ac:dyDescent="0.35">
      <c r="A12" s="123"/>
      <c r="B12" s="7" t="s">
        <v>200</v>
      </c>
      <c r="C12" s="8">
        <v>1</v>
      </c>
      <c r="D12" s="9">
        <f t="shared" si="0"/>
        <v>1.8518518518518517E-2</v>
      </c>
      <c r="E12" s="117"/>
      <c r="F12" s="118"/>
      <c r="G12" s="115"/>
      <c r="H12" s="115"/>
      <c r="J12" s="7" t="s">
        <v>283</v>
      </c>
      <c r="K12" s="8">
        <v>75</v>
      </c>
      <c r="L12" s="9">
        <v>3.4451079467156635E-2</v>
      </c>
    </row>
    <row r="13" spans="1:12" x14ac:dyDescent="0.35">
      <c r="A13" s="123"/>
      <c r="B13" s="7" t="s">
        <v>201</v>
      </c>
      <c r="C13" s="8">
        <v>10</v>
      </c>
      <c r="D13" s="9">
        <f t="shared" si="0"/>
        <v>0.18518518518518517</v>
      </c>
      <c r="E13" s="117"/>
      <c r="F13" s="118"/>
      <c r="G13" s="115"/>
      <c r="H13" s="115"/>
      <c r="J13" s="7" t="s">
        <v>266</v>
      </c>
      <c r="K13" s="8">
        <v>54</v>
      </c>
      <c r="L13" s="9">
        <v>2.480477721635278E-2</v>
      </c>
    </row>
    <row r="14" spans="1:12" x14ac:dyDescent="0.35">
      <c r="A14" s="124" t="s">
        <v>257</v>
      </c>
      <c r="B14" s="34" t="s">
        <v>74</v>
      </c>
      <c r="C14" s="25">
        <v>24</v>
      </c>
      <c r="D14" s="26">
        <f>C14/$E$14</f>
        <v>0.21428571428571427</v>
      </c>
      <c r="E14" s="125">
        <v>112</v>
      </c>
      <c r="F14" s="126">
        <v>5.1446945337620578E-2</v>
      </c>
      <c r="G14" s="127">
        <v>34581.113611111105</v>
      </c>
      <c r="H14" s="127">
        <f>G14*F14</f>
        <v>1779.0926616648799</v>
      </c>
      <c r="J14" s="7" t="s">
        <v>86</v>
      </c>
      <c r="K14" s="8">
        <v>54</v>
      </c>
      <c r="L14" s="9">
        <v>2.480477721635278E-2</v>
      </c>
    </row>
    <row r="15" spans="1:12" x14ac:dyDescent="0.35">
      <c r="A15" s="124"/>
      <c r="B15" s="34" t="s">
        <v>76</v>
      </c>
      <c r="C15" s="25">
        <v>87</v>
      </c>
      <c r="D15" s="26">
        <f t="shared" ref="D15:D16" si="1">C15/$E$14</f>
        <v>0.7767857142857143</v>
      </c>
      <c r="E15" s="125"/>
      <c r="F15" s="126"/>
      <c r="G15" s="127"/>
      <c r="H15" s="127"/>
      <c r="J15" s="7" t="s">
        <v>258</v>
      </c>
      <c r="K15" s="8">
        <v>50</v>
      </c>
      <c r="L15" s="9">
        <v>2.2967386311437757E-2</v>
      </c>
    </row>
    <row r="16" spans="1:12" x14ac:dyDescent="0.35">
      <c r="A16" s="124"/>
      <c r="B16" s="34" t="s">
        <v>190</v>
      </c>
      <c r="C16" s="25">
        <v>1</v>
      </c>
      <c r="D16" s="26">
        <f t="shared" si="1"/>
        <v>8.9285714285714281E-3</v>
      </c>
      <c r="E16" s="125"/>
      <c r="F16" s="126"/>
      <c r="G16" s="127"/>
      <c r="H16" s="127"/>
      <c r="J16" s="7" t="s">
        <v>284</v>
      </c>
      <c r="K16" s="8">
        <v>41</v>
      </c>
      <c r="L16" s="9">
        <v>1.8833256775378962E-2</v>
      </c>
    </row>
    <row r="17" spans="1:12" x14ac:dyDescent="0.35">
      <c r="A17" s="23" t="s">
        <v>283</v>
      </c>
      <c r="B17" s="7" t="s">
        <v>192</v>
      </c>
      <c r="C17" s="8">
        <v>75</v>
      </c>
      <c r="D17" s="9">
        <f>C17/$E$17</f>
        <v>1</v>
      </c>
      <c r="E17" s="8">
        <v>75</v>
      </c>
      <c r="F17" s="9">
        <v>3.4451079467156635E-2</v>
      </c>
      <c r="G17" s="35">
        <v>183383.71608695653</v>
      </c>
      <c r="H17" s="10">
        <f>G17*F17</f>
        <v>6317.7669758942302</v>
      </c>
      <c r="J17" s="7" t="s">
        <v>285</v>
      </c>
      <c r="K17" s="8">
        <v>34</v>
      </c>
      <c r="L17" s="9">
        <v>1.5617822691777675E-2</v>
      </c>
    </row>
    <row r="18" spans="1:12" x14ac:dyDescent="0.35">
      <c r="A18" s="124" t="s">
        <v>255</v>
      </c>
      <c r="B18" s="34" t="s">
        <v>160</v>
      </c>
      <c r="C18" s="25">
        <v>6</v>
      </c>
      <c r="D18" s="26">
        <f>C18/$E$18</f>
        <v>1.8518518518518517E-2</v>
      </c>
      <c r="E18" s="125">
        <v>324</v>
      </c>
      <c r="F18" s="126">
        <v>0.14882866329811667</v>
      </c>
      <c r="G18" s="127">
        <v>52388.509531772572</v>
      </c>
      <c r="H18" s="127">
        <f>G18*F18</f>
        <v>7796.9118457943559</v>
      </c>
      <c r="J18" s="7" t="s">
        <v>261</v>
      </c>
      <c r="K18" s="8">
        <v>32</v>
      </c>
      <c r="L18" s="9">
        <v>1.4699127239320165E-2</v>
      </c>
    </row>
    <row r="19" spans="1:12" x14ac:dyDescent="0.35">
      <c r="A19" s="124"/>
      <c r="B19" s="34" t="s">
        <v>161</v>
      </c>
      <c r="C19" s="25">
        <v>1</v>
      </c>
      <c r="D19" s="26">
        <f t="shared" ref="D19:D30" si="2">C19/$E$18</f>
        <v>3.0864197530864196E-3</v>
      </c>
      <c r="E19" s="125"/>
      <c r="F19" s="126"/>
      <c r="G19" s="127"/>
      <c r="H19" s="127"/>
      <c r="J19" s="7" t="s">
        <v>264</v>
      </c>
      <c r="K19" s="8">
        <v>30</v>
      </c>
      <c r="L19" s="9">
        <v>1.3780431786862656E-2</v>
      </c>
    </row>
    <row r="20" spans="1:12" x14ac:dyDescent="0.35">
      <c r="A20" s="124"/>
      <c r="B20" s="34" t="s">
        <v>63</v>
      </c>
      <c r="C20" s="25">
        <v>7</v>
      </c>
      <c r="D20" s="26">
        <f t="shared" si="2"/>
        <v>2.1604938271604937E-2</v>
      </c>
      <c r="E20" s="125"/>
      <c r="F20" s="126"/>
      <c r="G20" s="127"/>
      <c r="H20" s="127"/>
      <c r="J20" s="7" t="s">
        <v>268</v>
      </c>
      <c r="K20" s="8">
        <v>20</v>
      </c>
      <c r="L20" s="9">
        <v>9.1869545245751028E-3</v>
      </c>
    </row>
    <row r="21" spans="1:12" x14ac:dyDescent="0.35">
      <c r="A21" s="124"/>
      <c r="B21" s="34" t="s">
        <v>162</v>
      </c>
      <c r="C21" s="25">
        <v>1</v>
      </c>
      <c r="D21" s="26">
        <f t="shared" si="2"/>
        <v>3.0864197530864196E-3</v>
      </c>
      <c r="E21" s="125"/>
      <c r="F21" s="126"/>
      <c r="G21" s="127"/>
      <c r="H21" s="127"/>
      <c r="J21" s="7" t="s">
        <v>22</v>
      </c>
      <c r="K21" s="8">
        <v>16</v>
      </c>
      <c r="L21" s="9">
        <v>7.3495636196600827E-3</v>
      </c>
    </row>
    <row r="22" spans="1:12" x14ac:dyDescent="0.35">
      <c r="A22" s="124"/>
      <c r="B22" s="34" t="s">
        <v>163</v>
      </c>
      <c r="C22" s="25">
        <v>6</v>
      </c>
      <c r="D22" s="26">
        <f t="shared" si="2"/>
        <v>1.8518518518518517E-2</v>
      </c>
      <c r="E22" s="125"/>
      <c r="F22" s="126"/>
      <c r="G22" s="127"/>
      <c r="H22" s="127"/>
    </row>
    <row r="23" spans="1:12" ht="69.650000000000006" customHeight="1" x14ac:dyDescent="0.35">
      <c r="A23" s="124"/>
      <c r="B23" s="104" t="s">
        <v>65</v>
      </c>
      <c r="C23" s="105">
        <v>269</v>
      </c>
      <c r="D23" s="26">
        <f t="shared" si="2"/>
        <v>0.83024691358024694</v>
      </c>
      <c r="E23" s="125"/>
      <c r="F23" s="126"/>
      <c r="G23" s="127"/>
      <c r="H23" s="127"/>
    </row>
    <row r="24" spans="1:12" ht="73.900000000000006" customHeight="1" x14ac:dyDescent="0.35">
      <c r="A24" s="124"/>
      <c r="B24" s="34" t="s">
        <v>164</v>
      </c>
      <c r="C24" s="25">
        <v>2</v>
      </c>
      <c r="D24" s="26">
        <f t="shared" si="2"/>
        <v>6.1728395061728392E-3</v>
      </c>
      <c r="E24" s="125"/>
      <c r="F24" s="126"/>
      <c r="G24" s="127"/>
      <c r="H24" s="127"/>
    </row>
    <row r="25" spans="1:12" x14ac:dyDescent="0.35">
      <c r="A25" s="124"/>
      <c r="B25" s="34" t="s">
        <v>165</v>
      </c>
      <c r="C25" s="25">
        <v>2</v>
      </c>
      <c r="D25" s="26">
        <f t="shared" si="2"/>
        <v>6.1728395061728392E-3</v>
      </c>
      <c r="E25" s="125"/>
      <c r="F25" s="126"/>
      <c r="G25" s="127"/>
      <c r="H25" s="127"/>
    </row>
    <row r="26" spans="1:12" x14ac:dyDescent="0.35">
      <c r="A26" s="124"/>
      <c r="B26" s="34" t="s">
        <v>166</v>
      </c>
      <c r="C26" s="25">
        <v>1</v>
      </c>
      <c r="D26" s="26">
        <f t="shared" si="2"/>
        <v>3.0864197530864196E-3</v>
      </c>
      <c r="E26" s="125"/>
      <c r="F26" s="126"/>
      <c r="G26" s="127"/>
      <c r="H26" s="127"/>
    </row>
    <row r="27" spans="1:12" x14ac:dyDescent="0.35">
      <c r="A27" s="124"/>
      <c r="B27" s="34" t="s">
        <v>66</v>
      </c>
      <c r="C27" s="25">
        <v>18</v>
      </c>
      <c r="D27" s="26">
        <f t="shared" si="2"/>
        <v>5.5555555555555552E-2</v>
      </c>
      <c r="E27" s="125"/>
      <c r="F27" s="126"/>
      <c r="G27" s="127"/>
      <c r="H27" s="127"/>
    </row>
    <row r="28" spans="1:12" x14ac:dyDescent="0.35">
      <c r="A28" s="124"/>
      <c r="B28" s="34" t="s">
        <v>167</v>
      </c>
      <c r="C28" s="25">
        <v>1</v>
      </c>
      <c r="D28" s="26">
        <f t="shared" si="2"/>
        <v>3.0864197530864196E-3</v>
      </c>
      <c r="E28" s="125"/>
      <c r="F28" s="126"/>
      <c r="G28" s="127"/>
      <c r="H28" s="127"/>
    </row>
    <row r="29" spans="1:12" x14ac:dyDescent="0.35">
      <c r="A29" s="124"/>
      <c r="B29" s="34" t="s">
        <v>67</v>
      </c>
      <c r="C29" s="25">
        <v>5</v>
      </c>
      <c r="D29" s="26">
        <f t="shared" si="2"/>
        <v>1.5432098765432098E-2</v>
      </c>
      <c r="E29" s="125"/>
      <c r="F29" s="126"/>
      <c r="G29" s="127"/>
      <c r="H29" s="127"/>
    </row>
    <row r="30" spans="1:12" x14ac:dyDescent="0.35">
      <c r="A30" s="124"/>
      <c r="B30" s="34" t="s">
        <v>68</v>
      </c>
      <c r="C30" s="25">
        <v>5</v>
      </c>
      <c r="D30" s="26">
        <f t="shared" si="2"/>
        <v>1.5432098765432098E-2</v>
      </c>
      <c r="E30" s="125"/>
      <c r="F30" s="126"/>
      <c r="G30" s="127"/>
      <c r="H30" s="127"/>
    </row>
    <row r="31" spans="1:12" x14ac:dyDescent="0.35">
      <c r="A31" s="123" t="s">
        <v>251</v>
      </c>
      <c r="B31" s="7" t="s">
        <v>31</v>
      </c>
      <c r="C31" s="8">
        <v>65</v>
      </c>
      <c r="D31" s="9">
        <f>C31/$E$31</f>
        <v>0.11149228130360206</v>
      </c>
      <c r="E31" s="117">
        <v>583</v>
      </c>
      <c r="F31" s="118">
        <v>0.26779972439136424</v>
      </c>
      <c r="G31" s="115">
        <v>75025.980675182494</v>
      </c>
      <c r="H31" s="115">
        <f>G31*F31</f>
        <v>20091.936947005692</v>
      </c>
    </row>
    <row r="32" spans="1:12" x14ac:dyDescent="0.35">
      <c r="A32" s="123"/>
      <c r="B32" s="7" t="s">
        <v>144</v>
      </c>
      <c r="C32" s="8">
        <v>40</v>
      </c>
      <c r="D32" s="9">
        <f t="shared" ref="D32:D47" si="3">C32/$E$31</f>
        <v>6.86106346483705E-2</v>
      </c>
      <c r="E32" s="117"/>
      <c r="F32" s="118"/>
      <c r="G32" s="115"/>
      <c r="H32" s="115"/>
    </row>
    <row r="33" spans="1:8" x14ac:dyDescent="0.35">
      <c r="A33" s="123"/>
      <c r="B33" s="7" t="s">
        <v>145</v>
      </c>
      <c r="C33" s="8">
        <v>19</v>
      </c>
      <c r="D33" s="9">
        <f t="shared" si="3"/>
        <v>3.2590051457975985E-2</v>
      </c>
      <c r="E33" s="117"/>
      <c r="F33" s="118"/>
      <c r="G33" s="115"/>
      <c r="H33" s="115"/>
    </row>
    <row r="34" spans="1:8" x14ac:dyDescent="0.35">
      <c r="A34" s="123"/>
      <c r="B34" s="7" t="s">
        <v>146</v>
      </c>
      <c r="C34" s="8">
        <v>49</v>
      </c>
      <c r="D34" s="9">
        <f t="shared" si="3"/>
        <v>8.4048027444253853E-2</v>
      </c>
      <c r="E34" s="117"/>
      <c r="F34" s="118"/>
      <c r="G34" s="115"/>
      <c r="H34" s="115"/>
    </row>
    <row r="35" spans="1:8" x14ac:dyDescent="0.35">
      <c r="A35" s="123"/>
      <c r="B35" s="7" t="s">
        <v>147</v>
      </c>
      <c r="C35" s="8">
        <v>16</v>
      </c>
      <c r="D35" s="9">
        <f t="shared" si="3"/>
        <v>2.7444253859348199E-2</v>
      </c>
      <c r="E35" s="117"/>
      <c r="F35" s="118"/>
      <c r="G35" s="115"/>
      <c r="H35" s="115"/>
    </row>
    <row r="36" spans="1:8" x14ac:dyDescent="0.35">
      <c r="A36" s="123"/>
      <c r="B36" s="7" t="s">
        <v>148</v>
      </c>
      <c r="C36" s="8">
        <v>1</v>
      </c>
      <c r="D36" s="9">
        <f t="shared" si="3"/>
        <v>1.7152658662092624E-3</v>
      </c>
      <c r="E36" s="117"/>
      <c r="F36" s="118"/>
      <c r="G36" s="115"/>
      <c r="H36" s="115"/>
    </row>
    <row r="37" spans="1:8" x14ac:dyDescent="0.35">
      <c r="A37" s="123"/>
      <c r="B37" s="7" t="s">
        <v>149</v>
      </c>
      <c r="C37" s="8">
        <v>10</v>
      </c>
      <c r="D37" s="9">
        <f t="shared" si="3"/>
        <v>1.7152658662092625E-2</v>
      </c>
      <c r="E37" s="117"/>
      <c r="F37" s="118"/>
      <c r="G37" s="115"/>
      <c r="H37" s="115"/>
    </row>
    <row r="38" spans="1:8" x14ac:dyDescent="0.35">
      <c r="A38" s="123"/>
      <c r="B38" s="7" t="s">
        <v>150</v>
      </c>
      <c r="C38" s="8">
        <v>8</v>
      </c>
      <c r="D38" s="9">
        <f t="shared" si="3"/>
        <v>1.3722126929674099E-2</v>
      </c>
      <c r="E38" s="117"/>
      <c r="F38" s="118"/>
      <c r="G38" s="115"/>
      <c r="H38" s="115"/>
    </row>
    <row r="39" spans="1:8" x14ac:dyDescent="0.35">
      <c r="A39" s="123"/>
      <c r="B39" s="7" t="s">
        <v>151</v>
      </c>
      <c r="C39" s="8">
        <v>16</v>
      </c>
      <c r="D39" s="9">
        <f t="shared" si="3"/>
        <v>2.7444253859348199E-2</v>
      </c>
      <c r="E39" s="117"/>
      <c r="F39" s="118"/>
      <c r="G39" s="115"/>
      <c r="H39" s="115"/>
    </row>
    <row r="40" spans="1:8" x14ac:dyDescent="0.35">
      <c r="A40" s="123"/>
      <c r="B40" s="7" t="s">
        <v>152</v>
      </c>
      <c r="C40" s="8">
        <v>36</v>
      </c>
      <c r="D40" s="9">
        <f t="shared" si="3"/>
        <v>6.1749571183533448E-2</v>
      </c>
      <c r="E40" s="117"/>
      <c r="F40" s="118"/>
      <c r="G40" s="115"/>
      <c r="H40" s="115"/>
    </row>
    <row r="41" spans="1:8" x14ac:dyDescent="0.35">
      <c r="A41" s="123"/>
      <c r="B41" s="7" t="s">
        <v>153</v>
      </c>
      <c r="C41" s="8">
        <v>1</v>
      </c>
      <c r="D41" s="9">
        <f t="shared" si="3"/>
        <v>1.7152658662092624E-3</v>
      </c>
      <c r="E41" s="117"/>
      <c r="F41" s="118"/>
      <c r="G41" s="115"/>
      <c r="H41" s="115"/>
    </row>
    <row r="42" spans="1:8" x14ac:dyDescent="0.35">
      <c r="A42" s="123"/>
      <c r="B42" s="7" t="s">
        <v>154</v>
      </c>
      <c r="C42" s="8">
        <v>8</v>
      </c>
      <c r="D42" s="9">
        <f t="shared" si="3"/>
        <v>1.3722126929674099E-2</v>
      </c>
      <c r="E42" s="117"/>
      <c r="F42" s="118"/>
      <c r="G42" s="115"/>
      <c r="H42" s="115"/>
    </row>
    <row r="43" spans="1:8" x14ac:dyDescent="0.35">
      <c r="A43" s="123"/>
      <c r="B43" s="7" t="s">
        <v>155</v>
      </c>
      <c r="C43" s="8">
        <v>275</v>
      </c>
      <c r="D43" s="9">
        <f t="shared" si="3"/>
        <v>0.47169811320754718</v>
      </c>
      <c r="E43" s="117"/>
      <c r="F43" s="118"/>
      <c r="G43" s="115"/>
      <c r="H43" s="115"/>
    </row>
    <row r="44" spans="1:8" x14ac:dyDescent="0.35">
      <c r="A44" s="123"/>
      <c r="B44" s="7" t="s">
        <v>156</v>
      </c>
      <c r="C44" s="8">
        <v>10</v>
      </c>
      <c r="D44" s="9">
        <f t="shared" si="3"/>
        <v>1.7152658662092625E-2</v>
      </c>
      <c r="E44" s="117"/>
      <c r="F44" s="118"/>
      <c r="G44" s="115"/>
      <c r="H44" s="115"/>
    </row>
    <row r="45" spans="1:8" x14ac:dyDescent="0.35">
      <c r="A45" s="123"/>
      <c r="B45" s="7" t="s">
        <v>157</v>
      </c>
      <c r="C45" s="8">
        <v>3</v>
      </c>
      <c r="D45" s="9">
        <f t="shared" si="3"/>
        <v>5.1457975986277877E-3</v>
      </c>
      <c r="E45" s="117"/>
      <c r="F45" s="118"/>
      <c r="G45" s="115"/>
      <c r="H45" s="115"/>
    </row>
    <row r="46" spans="1:8" x14ac:dyDescent="0.35">
      <c r="A46" s="123"/>
      <c r="B46" s="7" t="s">
        <v>34</v>
      </c>
      <c r="C46" s="8">
        <v>9</v>
      </c>
      <c r="D46" s="9">
        <f t="shared" si="3"/>
        <v>1.5437392795883362E-2</v>
      </c>
      <c r="E46" s="117"/>
      <c r="F46" s="118"/>
      <c r="G46" s="115"/>
      <c r="H46" s="115"/>
    </row>
    <row r="47" spans="1:8" x14ac:dyDescent="0.35">
      <c r="A47" s="123"/>
      <c r="B47" s="7" t="s">
        <v>158</v>
      </c>
      <c r="C47" s="8">
        <v>17</v>
      </c>
      <c r="D47" s="9">
        <f t="shared" si="3"/>
        <v>2.9159519725557463E-2</v>
      </c>
      <c r="E47" s="117"/>
      <c r="F47" s="118"/>
      <c r="G47" s="115"/>
      <c r="H47" s="115"/>
    </row>
    <row r="48" spans="1:8" x14ac:dyDescent="0.35">
      <c r="A48" s="124" t="s">
        <v>263</v>
      </c>
      <c r="B48" s="34" t="s">
        <v>98</v>
      </c>
      <c r="C48" s="25">
        <v>2</v>
      </c>
      <c r="D48" s="26">
        <f>C48/$E$48</f>
        <v>1.1560693641618497E-2</v>
      </c>
      <c r="E48" s="125">
        <v>173</v>
      </c>
      <c r="F48" s="126">
        <v>7.9467156637574643E-2</v>
      </c>
      <c r="G48" s="127">
        <v>32991.117861271683</v>
      </c>
      <c r="H48" s="127">
        <f>G48*F48</f>
        <v>2621.7103307303632</v>
      </c>
    </row>
    <row r="49" spans="1:8" x14ac:dyDescent="0.35">
      <c r="A49" s="124"/>
      <c r="B49" s="34" t="s">
        <v>173</v>
      </c>
      <c r="C49" s="25">
        <v>4</v>
      </c>
      <c r="D49" s="26">
        <f t="shared" ref="D49:D58" si="4">C49/$E$48</f>
        <v>2.3121387283236993E-2</v>
      </c>
      <c r="E49" s="125"/>
      <c r="F49" s="126"/>
      <c r="G49" s="127"/>
      <c r="H49" s="127"/>
    </row>
    <row r="50" spans="1:8" x14ac:dyDescent="0.35">
      <c r="A50" s="124"/>
      <c r="B50" s="34" t="s">
        <v>100</v>
      </c>
      <c r="C50" s="25">
        <v>3</v>
      </c>
      <c r="D50" s="26">
        <f t="shared" si="4"/>
        <v>1.7341040462427744E-2</v>
      </c>
      <c r="E50" s="125"/>
      <c r="F50" s="126"/>
      <c r="G50" s="127"/>
      <c r="H50" s="127"/>
    </row>
    <row r="51" spans="1:8" x14ac:dyDescent="0.35">
      <c r="A51" s="124"/>
      <c r="B51" s="34" t="s">
        <v>174</v>
      </c>
      <c r="C51" s="25">
        <v>3</v>
      </c>
      <c r="D51" s="26">
        <f t="shared" si="4"/>
        <v>1.7341040462427744E-2</v>
      </c>
      <c r="E51" s="125"/>
      <c r="F51" s="126"/>
      <c r="G51" s="127"/>
      <c r="H51" s="127"/>
    </row>
    <row r="52" spans="1:8" x14ac:dyDescent="0.35">
      <c r="A52" s="124"/>
      <c r="B52" s="34" t="s">
        <v>175</v>
      </c>
      <c r="C52" s="25">
        <v>4</v>
      </c>
      <c r="D52" s="26">
        <f t="shared" si="4"/>
        <v>2.3121387283236993E-2</v>
      </c>
      <c r="E52" s="125"/>
      <c r="F52" s="126"/>
      <c r="G52" s="127"/>
      <c r="H52" s="127"/>
    </row>
    <row r="53" spans="1:8" x14ac:dyDescent="0.35">
      <c r="A53" s="124"/>
      <c r="B53" s="34" t="s">
        <v>101</v>
      </c>
      <c r="C53" s="25">
        <v>12</v>
      </c>
      <c r="D53" s="26">
        <f t="shared" si="4"/>
        <v>6.9364161849710976E-2</v>
      </c>
      <c r="E53" s="125"/>
      <c r="F53" s="126"/>
      <c r="G53" s="127"/>
      <c r="H53" s="127"/>
    </row>
    <row r="54" spans="1:8" ht="75" customHeight="1" x14ac:dyDescent="0.35">
      <c r="A54" s="124"/>
      <c r="B54" s="56" t="s">
        <v>103</v>
      </c>
      <c r="C54" s="25">
        <v>2</v>
      </c>
      <c r="D54" s="26">
        <f t="shared" si="4"/>
        <v>1.1560693641618497E-2</v>
      </c>
      <c r="E54" s="125"/>
      <c r="F54" s="126"/>
      <c r="G54" s="127"/>
      <c r="H54" s="127"/>
    </row>
    <row r="55" spans="1:8" x14ac:dyDescent="0.35">
      <c r="A55" s="124"/>
      <c r="B55" s="34" t="s">
        <v>176</v>
      </c>
      <c r="C55" s="25">
        <v>25</v>
      </c>
      <c r="D55" s="26">
        <f t="shared" si="4"/>
        <v>0.14450867052023122</v>
      </c>
      <c r="E55" s="125"/>
      <c r="F55" s="126"/>
      <c r="G55" s="127"/>
      <c r="H55" s="127"/>
    </row>
    <row r="56" spans="1:8" x14ac:dyDescent="0.35">
      <c r="A56" s="124"/>
      <c r="B56" s="34" t="s">
        <v>104</v>
      </c>
      <c r="C56" s="25">
        <v>71</v>
      </c>
      <c r="D56" s="26">
        <f t="shared" si="4"/>
        <v>0.41040462427745666</v>
      </c>
      <c r="E56" s="125"/>
      <c r="F56" s="126"/>
      <c r="G56" s="127"/>
      <c r="H56" s="127"/>
    </row>
    <row r="57" spans="1:8" x14ac:dyDescent="0.35">
      <c r="A57" s="124"/>
      <c r="B57" s="34" t="s">
        <v>105</v>
      </c>
      <c r="C57" s="25">
        <v>20</v>
      </c>
      <c r="D57" s="26">
        <f t="shared" si="4"/>
        <v>0.11560693641618497</v>
      </c>
      <c r="E57" s="125"/>
      <c r="F57" s="126"/>
      <c r="G57" s="127"/>
      <c r="H57" s="127"/>
    </row>
    <row r="58" spans="1:8" ht="19.899999999999999" customHeight="1" x14ac:dyDescent="0.35">
      <c r="A58" s="124"/>
      <c r="B58" s="56" t="s">
        <v>177</v>
      </c>
      <c r="C58" s="25">
        <v>27</v>
      </c>
      <c r="D58" s="26">
        <f t="shared" si="4"/>
        <v>0.15606936416184972</v>
      </c>
      <c r="E58" s="125"/>
      <c r="F58" s="126"/>
      <c r="G58" s="127"/>
      <c r="H58" s="127"/>
    </row>
    <row r="59" spans="1:8" x14ac:dyDescent="0.35">
      <c r="A59" s="123" t="s">
        <v>284</v>
      </c>
      <c r="B59" s="7" t="s">
        <v>208</v>
      </c>
      <c r="C59" s="8">
        <v>36</v>
      </c>
      <c r="D59" s="9">
        <f>C59/$E$59</f>
        <v>0.87804878048780488</v>
      </c>
      <c r="E59" s="117">
        <v>41</v>
      </c>
      <c r="F59" s="118">
        <v>1.8833256775378962E-2</v>
      </c>
      <c r="G59" s="115">
        <v>13523.694146341462</v>
      </c>
      <c r="H59" s="115">
        <f>G59*F59</f>
        <v>254.69520440973815</v>
      </c>
    </row>
    <row r="60" spans="1:8" x14ac:dyDescent="0.35">
      <c r="A60" s="123"/>
      <c r="B60" s="7" t="s">
        <v>209</v>
      </c>
      <c r="C60" s="8">
        <v>5</v>
      </c>
      <c r="D60" s="9">
        <f>C60/$E$59</f>
        <v>0.12195121951219512</v>
      </c>
      <c r="E60" s="117"/>
      <c r="F60" s="118"/>
      <c r="G60" s="115"/>
      <c r="H60" s="115"/>
    </row>
    <row r="61" spans="1:8" x14ac:dyDescent="0.35">
      <c r="A61" s="124" t="s">
        <v>261</v>
      </c>
      <c r="B61" s="34" t="s">
        <v>84</v>
      </c>
      <c r="C61" s="25">
        <v>3</v>
      </c>
      <c r="D61" s="26">
        <f>C61/$E$61</f>
        <v>9.375E-2</v>
      </c>
      <c r="E61" s="125">
        <v>32</v>
      </c>
      <c r="F61" s="126">
        <v>1.4699127239320165E-2</v>
      </c>
      <c r="G61" s="127">
        <v>514825.61906250002</v>
      </c>
      <c r="H61" s="127">
        <f>G61*F61</f>
        <v>7567.4872806614612</v>
      </c>
    </row>
    <row r="62" spans="1:8" x14ac:dyDescent="0.35">
      <c r="A62" s="124"/>
      <c r="B62" s="34" t="s">
        <v>219</v>
      </c>
      <c r="C62" s="25">
        <v>1</v>
      </c>
      <c r="D62" s="26">
        <f t="shared" ref="D62:D68" si="5">C62/$E$61</f>
        <v>3.125E-2</v>
      </c>
      <c r="E62" s="125"/>
      <c r="F62" s="126"/>
      <c r="G62" s="127"/>
      <c r="H62" s="127"/>
    </row>
    <row r="63" spans="1:8" x14ac:dyDescent="0.35">
      <c r="A63" s="124"/>
      <c r="B63" s="34" t="s">
        <v>220</v>
      </c>
      <c r="C63" s="25">
        <v>2</v>
      </c>
      <c r="D63" s="26">
        <f t="shared" si="5"/>
        <v>6.25E-2</v>
      </c>
      <c r="E63" s="125"/>
      <c r="F63" s="126"/>
      <c r="G63" s="127"/>
      <c r="H63" s="127"/>
    </row>
    <row r="64" spans="1:8" x14ac:dyDescent="0.35">
      <c r="A64" s="124"/>
      <c r="B64" s="34" t="s">
        <v>221</v>
      </c>
      <c r="C64" s="25">
        <v>8</v>
      </c>
      <c r="D64" s="26">
        <f t="shared" si="5"/>
        <v>0.25</v>
      </c>
      <c r="E64" s="125"/>
      <c r="F64" s="126"/>
      <c r="G64" s="127"/>
      <c r="H64" s="127"/>
    </row>
    <row r="65" spans="1:8" x14ac:dyDescent="0.35">
      <c r="A65" s="124"/>
      <c r="B65" s="34" t="s">
        <v>222</v>
      </c>
      <c r="C65" s="25">
        <v>1</v>
      </c>
      <c r="D65" s="26">
        <f t="shared" si="5"/>
        <v>3.125E-2</v>
      </c>
      <c r="E65" s="125"/>
      <c r="F65" s="126"/>
      <c r="G65" s="127"/>
      <c r="H65" s="127"/>
    </row>
    <row r="66" spans="1:8" x14ac:dyDescent="0.35">
      <c r="A66" s="124"/>
      <c r="B66" s="34" t="s">
        <v>223</v>
      </c>
      <c r="C66" s="25">
        <v>2</v>
      </c>
      <c r="D66" s="26">
        <f t="shared" si="5"/>
        <v>6.25E-2</v>
      </c>
      <c r="E66" s="125"/>
      <c r="F66" s="126"/>
      <c r="G66" s="127"/>
      <c r="H66" s="127"/>
    </row>
    <row r="67" spans="1:8" x14ac:dyDescent="0.35">
      <c r="A67" s="124"/>
      <c r="B67" s="34" t="s">
        <v>88</v>
      </c>
      <c r="C67" s="25">
        <v>13</v>
      </c>
      <c r="D67" s="26">
        <f t="shared" si="5"/>
        <v>0.40625</v>
      </c>
      <c r="E67" s="125"/>
      <c r="F67" s="126"/>
      <c r="G67" s="127"/>
      <c r="H67" s="127"/>
    </row>
    <row r="68" spans="1:8" x14ac:dyDescent="0.35">
      <c r="A68" s="124"/>
      <c r="B68" s="34" t="s">
        <v>707</v>
      </c>
      <c r="C68" s="25">
        <v>2</v>
      </c>
      <c r="D68" s="26">
        <f t="shared" si="5"/>
        <v>6.25E-2</v>
      </c>
      <c r="E68" s="125"/>
      <c r="F68" s="126"/>
      <c r="G68" s="127"/>
      <c r="H68" s="127"/>
    </row>
    <row r="69" spans="1:8" x14ac:dyDescent="0.35">
      <c r="A69" s="123" t="s">
        <v>86</v>
      </c>
      <c r="B69" s="7" t="s">
        <v>203</v>
      </c>
      <c r="C69" s="8">
        <v>52</v>
      </c>
      <c r="D69" s="9">
        <f>C69/$E$69</f>
        <v>0.96296296296296291</v>
      </c>
      <c r="E69" s="117">
        <v>54</v>
      </c>
      <c r="F69" s="118">
        <v>2.480477721635278E-2</v>
      </c>
      <c r="G69" s="115">
        <v>14589.704444444445</v>
      </c>
      <c r="H69" s="115">
        <f>G69*F69</f>
        <v>361.89436839687647</v>
      </c>
    </row>
    <row r="70" spans="1:8" x14ac:dyDescent="0.35">
      <c r="A70" s="123"/>
      <c r="B70" s="7" t="s">
        <v>204</v>
      </c>
      <c r="C70" s="8">
        <v>2</v>
      </c>
      <c r="D70" s="9">
        <f>C70/$E$69</f>
        <v>3.7037037037037035E-2</v>
      </c>
      <c r="E70" s="117"/>
      <c r="F70" s="118"/>
      <c r="G70" s="115"/>
      <c r="H70" s="115"/>
    </row>
    <row r="71" spans="1:8" x14ac:dyDescent="0.35">
      <c r="A71" s="124" t="s">
        <v>252</v>
      </c>
      <c r="B71" s="34" t="s">
        <v>181</v>
      </c>
      <c r="C71" s="25">
        <v>7</v>
      </c>
      <c r="D71" s="26">
        <f>C71/$E$71</f>
        <v>5.5118110236220472E-2</v>
      </c>
      <c r="E71" s="125">
        <v>127</v>
      </c>
      <c r="F71" s="126">
        <v>5.8337161231051905E-2</v>
      </c>
      <c r="G71" s="127">
        <v>29096.62569105691</v>
      </c>
      <c r="H71" s="127">
        <f>G71*F71</f>
        <v>1697.4145442187539</v>
      </c>
    </row>
    <row r="72" spans="1:8" x14ac:dyDescent="0.35">
      <c r="A72" s="124"/>
      <c r="B72" s="34" t="s">
        <v>36</v>
      </c>
      <c r="C72" s="25">
        <v>7</v>
      </c>
      <c r="D72" s="26">
        <f t="shared" ref="D72:D73" si="6">C72/$E$71</f>
        <v>5.5118110236220472E-2</v>
      </c>
      <c r="E72" s="125"/>
      <c r="F72" s="126"/>
      <c r="G72" s="127"/>
      <c r="H72" s="127"/>
    </row>
    <row r="73" spans="1:8" x14ac:dyDescent="0.35">
      <c r="A73" s="124"/>
      <c r="B73" s="34" t="s">
        <v>37</v>
      </c>
      <c r="C73" s="25">
        <v>113</v>
      </c>
      <c r="D73" s="26">
        <f t="shared" si="6"/>
        <v>0.88976377952755903</v>
      </c>
      <c r="E73" s="125"/>
      <c r="F73" s="126"/>
      <c r="G73" s="127"/>
      <c r="H73" s="127"/>
    </row>
    <row r="74" spans="1:8" x14ac:dyDescent="0.35">
      <c r="A74" s="123" t="s">
        <v>259</v>
      </c>
      <c r="B74" s="7" t="s">
        <v>179</v>
      </c>
      <c r="C74" s="8">
        <v>6</v>
      </c>
      <c r="D74" s="9">
        <f>C74/$E$74</f>
        <v>3.8461538461538464E-2</v>
      </c>
      <c r="E74" s="117">
        <v>156</v>
      </c>
      <c r="F74" s="118">
        <v>7.165824529168581E-2</v>
      </c>
      <c r="G74" s="115">
        <v>42963.238051948065</v>
      </c>
      <c r="H74" s="115">
        <f>G74*F74</f>
        <v>3078.6702508515841</v>
      </c>
    </row>
    <row r="75" spans="1:8" x14ac:dyDescent="0.35">
      <c r="A75" s="123"/>
      <c r="B75" s="7" t="s">
        <v>81</v>
      </c>
      <c r="C75" s="8">
        <v>147</v>
      </c>
      <c r="D75" s="9">
        <f t="shared" ref="D75:D76" si="7">C75/$E$74</f>
        <v>0.94230769230769229</v>
      </c>
      <c r="E75" s="117"/>
      <c r="F75" s="118"/>
      <c r="G75" s="115"/>
      <c r="H75" s="115"/>
    </row>
    <row r="76" spans="1:8" x14ac:dyDescent="0.35">
      <c r="A76" s="123"/>
      <c r="B76" s="7" t="s">
        <v>82</v>
      </c>
      <c r="C76" s="8">
        <v>3</v>
      </c>
      <c r="D76" s="9">
        <f t="shared" si="7"/>
        <v>1.9230769230769232E-2</v>
      </c>
      <c r="E76" s="117"/>
      <c r="F76" s="118"/>
      <c r="G76" s="115"/>
      <c r="H76" s="115"/>
    </row>
    <row r="77" spans="1:8" x14ac:dyDescent="0.35">
      <c r="A77" s="124" t="s">
        <v>22</v>
      </c>
      <c r="B77" s="34" t="s">
        <v>232</v>
      </c>
      <c r="C77" s="25">
        <v>2</v>
      </c>
      <c r="D77" s="26">
        <f>C77/$E$77</f>
        <v>0.125</v>
      </c>
      <c r="E77" s="125">
        <v>16</v>
      </c>
      <c r="F77" s="126">
        <v>7.3495636196600827E-3</v>
      </c>
      <c r="G77" s="127">
        <v>11380.924999999999</v>
      </c>
      <c r="H77" s="127">
        <f>G77*F77</f>
        <v>83.644832338079922</v>
      </c>
    </row>
    <row r="78" spans="1:8" x14ac:dyDescent="0.35">
      <c r="A78" s="124"/>
      <c r="B78" s="34" t="s">
        <v>138</v>
      </c>
      <c r="C78" s="25">
        <v>2</v>
      </c>
      <c r="D78" s="26">
        <f t="shared" ref="D78:D83" si="8">C78/$E$77</f>
        <v>0.125</v>
      </c>
      <c r="E78" s="125"/>
      <c r="F78" s="126"/>
      <c r="G78" s="127"/>
      <c r="H78" s="127"/>
    </row>
    <row r="79" spans="1:8" x14ac:dyDescent="0.35">
      <c r="A79" s="124"/>
      <c r="B79" s="34" t="s">
        <v>233</v>
      </c>
      <c r="C79" s="25">
        <v>3</v>
      </c>
      <c r="D79" s="26">
        <f t="shared" si="8"/>
        <v>0.1875</v>
      </c>
      <c r="E79" s="125"/>
      <c r="F79" s="126"/>
      <c r="G79" s="127"/>
      <c r="H79" s="127"/>
    </row>
    <row r="80" spans="1:8" x14ac:dyDescent="0.35">
      <c r="A80" s="124"/>
      <c r="B80" s="34" t="s">
        <v>234</v>
      </c>
      <c r="C80" s="25">
        <v>1</v>
      </c>
      <c r="D80" s="26">
        <f t="shared" si="8"/>
        <v>6.25E-2</v>
      </c>
      <c r="E80" s="125"/>
      <c r="F80" s="126"/>
      <c r="G80" s="127"/>
      <c r="H80" s="127"/>
    </row>
    <row r="81" spans="1:8" x14ac:dyDescent="0.35">
      <c r="A81" s="124"/>
      <c r="B81" s="34" t="s">
        <v>235</v>
      </c>
      <c r="C81" s="25">
        <v>4</v>
      </c>
      <c r="D81" s="26">
        <f t="shared" si="8"/>
        <v>0.25</v>
      </c>
      <c r="E81" s="125"/>
      <c r="F81" s="126"/>
      <c r="G81" s="127"/>
      <c r="H81" s="127"/>
    </row>
    <row r="82" spans="1:8" x14ac:dyDescent="0.35">
      <c r="A82" s="124"/>
      <c r="B82" s="34" t="s">
        <v>236</v>
      </c>
      <c r="C82" s="25">
        <v>2</v>
      </c>
      <c r="D82" s="26">
        <f t="shared" si="8"/>
        <v>0.125</v>
      </c>
      <c r="E82" s="125"/>
      <c r="F82" s="126"/>
      <c r="G82" s="127"/>
      <c r="H82" s="127"/>
    </row>
    <row r="83" spans="1:8" x14ac:dyDescent="0.35">
      <c r="A83" s="124"/>
      <c r="B83" s="34" t="s">
        <v>237</v>
      </c>
      <c r="C83" s="25">
        <v>2</v>
      </c>
      <c r="D83" s="26">
        <f t="shared" si="8"/>
        <v>0.125</v>
      </c>
      <c r="E83" s="125"/>
      <c r="F83" s="126"/>
      <c r="G83" s="127"/>
      <c r="H83" s="127"/>
    </row>
    <row r="84" spans="1:8" x14ac:dyDescent="0.35">
      <c r="A84" s="123" t="s">
        <v>264</v>
      </c>
      <c r="B84" s="7" t="s">
        <v>225</v>
      </c>
      <c r="C84" s="8">
        <v>2</v>
      </c>
      <c r="D84" s="9">
        <f>C84/$E$84</f>
        <v>6.6666666666666666E-2</v>
      </c>
      <c r="E84" s="117">
        <v>30</v>
      </c>
      <c r="F84" s="118">
        <v>1.3780431786862656E-2</v>
      </c>
      <c r="G84" s="115">
        <v>14827.203333333333</v>
      </c>
      <c r="H84" s="115">
        <f>G84*F84</f>
        <v>204.32526412494258</v>
      </c>
    </row>
    <row r="85" spans="1:8" x14ac:dyDescent="0.35">
      <c r="A85" s="123"/>
      <c r="B85" s="7" t="s">
        <v>108</v>
      </c>
      <c r="C85" s="8">
        <v>5</v>
      </c>
      <c r="D85" s="9">
        <f t="shared" ref="D85:D89" si="9">C85/$E$84</f>
        <v>0.16666666666666666</v>
      </c>
      <c r="E85" s="117"/>
      <c r="F85" s="118"/>
      <c r="G85" s="115"/>
      <c r="H85" s="115"/>
    </row>
    <row r="86" spans="1:8" x14ac:dyDescent="0.35">
      <c r="A86" s="123"/>
      <c r="B86" s="7" t="s">
        <v>110</v>
      </c>
      <c r="C86" s="8">
        <v>1</v>
      </c>
      <c r="D86" s="9">
        <f t="shared" si="9"/>
        <v>3.3333333333333333E-2</v>
      </c>
      <c r="E86" s="117"/>
      <c r="F86" s="118"/>
      <c r="G86" s="115"/>
      <c r="H86" s="115"/>
    </row>
    <row r="87" spans="1:8" x14ac:dyDescent="0.35">
      <c r="A87" s="123"/>
      <c r="B87" s="7" t="s">
        <v>226</v>
      </c>
      <c r="C87" s="8">
        <v>3</v>
      </c>
      <c r="D87" s="9">
        <f t="shared" si="9"/>
        <v>0.1</v>
      </c>
      <c r="E87" s="117"/>
      <c r="F87" s="118"/>
      <c r="G87" s="115"/>
      <c r="H87" s="115"/>
    </row>
    <row r="88" spans="1:8" x14ac:dyDescent="0.35">
      <c r="A88" s="123"/>
      <c r="B88" s="7" t="s">
        <v>112</v>
      </c>
      <c r="C88" s="8">
        <v>18</v>
      </c>
      <c r="D88" s="9">
        <f t="shared" si="9"/>
        <v>0.6</v>
      </c>
      <c r="E88" s="117"/>
      <c r="F88" s="118"/>
      <c r="G88" s="115"/>
      <c r="H88" s="115"/>
    </row>
    <row r="89" spans="1:8" x14ac:dyDescent="0.35">
      <c r="A89" s="123"/>
      <c r="B89" s="7" t="s">
        <v>113</v>
      </c>
      <c r="C89" s="8">
        <v>1</v>
      </c>
      <c r="D89" s="9">
        <f t="shared" si="9"/>
        <v>3.3333333333333333E-2</v>
      </c>
      <c r="E89" s="117"/>
      <c r="F89" s="118"/>
      <c r="G89" s="115"/>
      <c r="H89" s="115"/>
    </row>
    <row r="90" spans="1:8" x14ac:dyDescent="0.35">
      <c r="A90" s="124" t="s">
        <v>258</v>
      </c>
      <c r="B90" s="34" t="s">
        <v>78</v>
      </c>
      <c r="C90" s="25">
        <v>48</v>
      </c>
      <c r="D90" s="26">
        <f>C90/$E$90</f>
        <v>0.96</v>
      </c>
      <c r="E90" s="125">
        <v>50</v>
      </c>
      <c r="F90" s="126">
        <v>2.2967386311437757E-2</v>
      </c>
      <c r="G90" s="127">
        <v>84632.436170212779</v>
      </c>
      <c r="H90" s="127">
        <f>G90*F90</f>
        <v>1943.7858559993747</v>
      </c>
    </row>
    <row r="91" spans="1:8" x14ac:dyDescent="0.35">
      <c r="A91" s="124"/>
      <c r="B91" s="34" t="s">
        <v>206</v>
      </c>
      <c r="C91" s="25">
        <v>2</v>
      </c>
      <c r="D91" s="26">
        <f>C91/$E$90</f>
        <v>0.04</v>
      </c>
      <c r="E91" s="125"/>
      <c r="F91" s="126"/>
      <c r="G91" s="127"/>
      <c r="H91" s="127"/>
    </row>
    <row r="92" spans="1:8" x14ac:dyDescent="0.35">
      <c r="A92" s="123" t="s">
        <v>282</v>
      </c>
      <c r="B92" s="7" t="s">
        <v>183</v>
      </c>
      <c r="C92" s="8">
        <v>5</v>
      </c>
      <c r="D92" s="9">
        <f>C92/$E$92</f>
        <v>4.2372881355932202E-2</v>
      </c>
      <c r="E92" s="117">
        <v>118</v>
      </c>
      <c r="F92" s="118">
        <v>5.420303169499311E-2</v>
      </c>
      <c r="G92" s="115">
        <v>30830.56362068966</v>
      </c>
      <c r="H92" s="115">
        <f>G92*F92</f>
        <v>1671.1100171067433</v>
      </c>
    </row>
    <row r="93" spans="1:8" x14ac:dyDescent="0.35">
      <c r="A93" s="123"/>
      <c r="B93" s="7" t="s">
        <v>184</v>
      </c>
      <c r="C93" s="8">
        <v>8</v>
      </c>
      <c r="D93" s="9">
        <f t="shared" ref="D93:D97" si="10">C93/$E$92</f>
        <v>6.7796610169491525E-2</v>
      </c>
      <c r="E93" s="117"/>
      <c r="F93" s="118"/>
      <c r="G93" s="115"/>
      <c r="H93" s="115"/>
    </row>
    <row r="94" spans="1:8" x14ac:dyDescent="0.35">
      <c r="A94" s="123"/>
      <c r="B94" s="7" t="s">
        <v>185</v>
      </c>
      <c r="C94" s="8">
        <v>91</v>
      </c>
      <c r="D94" s="9">
        <f t="shared" si="10"/>
        <v>0.77118644067796616</v>
      </c>
      <c r="E94" s="117"/>
      <c r="F94" s="118"/>
      <c r="G94" s="115"/>
      <c r="H94" s="115"/>
    </row>
    <row r="95" spans="1:8" x14ac:dyDescent="0.35">
      <c r="A95" s="123"/>
      <c r="B95" s="7" t="s">
        <v>186</v>
      </c>
      <c r="C95" s="8">
        <v>1</v>
      </c>
      <c r="D95" s="9">
        <f t="shared" si="10"/>
        <v>8.4745762711864406E-3</v>
      </c>
      <c r="E95" s="117"/>
      <c r="F95" s="118"/>
      <c r="G95" s="115"/>
      <c r="H95" s="115"/>
    </row>
    <row r="96" spans="1:8" x14ac:dyDescent="0.35">
      <c r="A96" s="123"/>
      <c r="B96" s="7" t="s">
        <v>187</v>
      </c>
      <c r="C96" s="8">
        <v>12</v>
      </c>
      <c r="D96" s="9">
        <f t="shared" si="10"/>
        <v>0.10169491525423729</v>
      </c>
      <c r="E96" s="117"/>
      <c r="F96" s="118"/>
      <c r="G96" s="115"/>
      <c r="H96" s="115"/>
    </row>
    <row r="97" spans="1:8" x14ac:dyDescent="0.35">
      <c r="A97" s="123"/>
      <c r="B97" s="7" t="s">
        <v>188</v>
      </c>
      <c r="C97" s="8">
        <v>1</v>
      </c>
      <c r="D97" s="9">
        <f t="shared" si="10"/>
        <v>8.4745762711864406E-3</v>
      </c>
      <c r="E97" s="117"/>
      <c r="F97" s="118"/>
      <c r="G97" s="115"/>
      <c r="H97" s="115"/>
    </row>
    <row r="98" spans="1:8" x14ac:dyDescent="0.35">
      <c r="A98" s="124" t="s">
        <v>285</v>
      </c>
      <c r="B98" s="34" t="s">
        <v>211</v>
      </c>
      <c r="C98" s="25">
        <v>1</v>
      </c>
      <c r="D98" s="26">
        <f>C98/$E$98</f>
        <v>2.9411764705882353E-2</v>
      </c>
      <c r="E98" s="125">
        <v>34</v>
      </c>
      <c r="F98" s="126">
        <v>1.5617822691777675E-2</v>
      </c>
      <c r="G98" s="127">
        <v>230636.14433333333</v>
      </c>
      <c r="H98" s="127">
        <f>G98*F98</f>
        <v>3602.0344085132442</v>
      </c>
    </row>
    <row r="99" spans="1:8" x14ac:dyDescent="0.35">
      <c r="A99" s="124"/>
      <c r="B99" s="34" t="s">
        <v>212</v>
      </c>
      <c r="C99" s="25">
        <v>5</v>
      </c>
      <c r="D99" s="26">
        <f t="shared" ref="D99:D107" si="11">C99/$E$98</f>
        <v>0.14705882352941177</v>
      </c>
      <c r="E99" s="125"/>
      <c r="F99" s="126"/>
      <c r="G99" s="127"/>
      <c r="H99" s="127"/>
    </row>
    <row r="100" spans="1:8" x14ac:dyDescent="0.35">
      <c r="A100" s="124"/>
      <c r="B100" s="34" t="s">
        <v>213</v>
      </c>
      <c r="C100" s="25">
        <v>2</v>
      </c>
      <c r="D100" s="26">
        <f t="shared" si="11"/>
        <v>5.8823529411764705E-2</v>
      </c>
      <c r="E100" s="125"/>
      <c r="F100" s="126"/>
      <c r="G100" s="127"/>
      <c r="H100" s="127"/>
    </row>
    <row r="101" spans="1:8" x14ac:dyDescent="0.35">
      <c r="A101" s="124"/>
      <c r="B101" s="34" t="s">
        <v>214</v>
      </c>
      <c r="C101" s="25">
        <v>3</v>
      </c>
      <c r="D101" s="26">
        <f t="shared" si="11"/>
        <v>8.8235294117647065E-2</v>
      </c>
      <c r="E101" s="125"/>
      <c r="F101" s="126"/>
      <c r="G101" s="127"/>
      <c r="H101" s="127"/>
    </row>
    <row r="102" spans="1:8" x14ac:dyDescent="0.35">
      <c r="A102" s="124"/>
      <c r="B102" s="34" t="s">
        <v>50</v>
      </c>
      <c r="C102" s="25">
        <v>14</v>
      </c>
      <c r="D102" s="26">
        <f t="shared" si="11"/>
        <v>0.41176470588235292</v>
      </c>
      <c r="E102" s="125"/>
      <c r="F102" s="126"/>
      <c r="G102" s="127"/>
      <c r="H102" s="127"/>
    </row>
    <row r="103" spans="1:8" x14ac:dyDescent="0.35">
      <c r="A103" s="124"/>
      <c r="B103" s="34" t="s">
        <v>51</v>
      </c>
      <c r="C103" s="25">
        <v>1</v>
      </c>
      <c r="D103" s="26">
        <f t="shared" si="11"/>
        <v>2.9411764705882353E-2</v>
      </c>
      <c r="E103" s="125"/>
      <c r="F103" s="126"/>
      <c r="G103" s="127"/>
      <c r="H103" s="127"/>
    </row>
    <row r="104" spans="1:8" x14ac:dyDescent="0.35">
      <c r="A104" s="124"/>
      <c r="B104" s="34" t="s">
        <v>215</v>
      </c>
      <c r="C104" s="25">
        <v>1</v>
      </c>
      <c r="D104" s="26">
        <f t="shared" si="11"/>
        <v>2.9411764705882353E-2</v>
      </c>
      <c r="E104" s="125"/>
      <c r="F104" s="126"/>
      <c r="G104" s="127"/>
      <c r="H104" s="127"/>
    </row>
    <row r="105" spans="1:8" x14ac:dyDescent="0.35">
      <c r="A105" s="124"/>
      <c r="B105" s="34" t="s">
        <v>216</v>
      </c>
      <c r="C105" s="25">
        <v>3</v>
      </c>
      <c r="D105" s="26">
        <f t="shared" si="11"/>
        <v>8.8235294117647065E-2</v>
      </c>
      <c r="E105" s="125"/>
      <c r="F105" s="126"/>
      <c r="G105" s="127"/>
      <c r="H105" s="127"/>
    </row>
    <row r="106" spans="1:8" x14ac:dyDescent="0.35">
      <c r="A106" s="124"/>
      <c r="B106" s="34" t="s">
        <v>217</v>
      </c>
      <c r="C106" s="25">
        <v>2</v>
      </c>
      <c r="D106" s="26">
        <f t="shared" si="11"/>
        <v>5.8823529411764705E-2</v>
      </c>
      <c r="E106" s="125"/>
      <c r="F106" s="126"/>
      <c r="G106" s="127"/>
      <c r="H106" s="127"/>
    </row>
    <row r="107" spans="1:8" x14ac:dyDescent="0.35">
      <c r="A107" s="124"/>
      <c r="B107" s="34" t="s">
        <v>54</v>
      </c>
      <c r="C107" s="25">
        <v>2</v>
      </c>
      <c r="D107" s="26">
        <f t="shared" si="11"/>
        <v>5.8823529411764705E-2</v>
      </c>
      <c r="E107" s="125"/>
      <c r="F107" s="126"/>
      <c r="G107" s="127"/>
      <c r="H107" s="127"/>
    </row>
    <row r="108" spans="1:8" x14ac:dyDescent="0.35">
      <c r="A108" s="123" t="s">
        <v>281</v>
      </c>
      <c r="B108" s="7" t="s">
        <v>169</v>
      </c>
      <c r="C108" s="8">
        <v>71</v>
      </c>
      <c r="D108" s="9">
        <f>C108/$E$108</f>
        <v>0.398876404494382</v>
      </c>
      <c r="E108" s="117">
        <v>178</v>
      </c>
      <c r="F108" s="118">
        <v>8.1763895268718426E-2</v>
      </c>
      <c r="G108" s="115">
        <v>178200.67823863632</v>
      </c>
      <c r="H108" s="115">
        <f>G108*F108</f>
        <v>14570.38159231845</v>
      </c>
    </row>
    <row r="109" spans="1:8" x14ac:dyDescent="0.35">
      <c r="A109" s="123"/>
      <c r="B109" s="7" t="s">
        <v>170</v>
      </c>
      <c r="C109" s="8">
        <v>11</v>
      </c>
      <c r="D109" s="9">
        <f t="shared" ref="D109:D110" si="12">C109/$E$108</f>
        <v>6.1797752808988762E-2</v>
      </c>
      <c r="E109" s="117"/>
      <c r="F109" s="118"/>
      <c r="G109" s="115"/>
      <c r="H109" s="115"/>
    </row>
    <row r="110" spans="1:8" x14ac:dyDescent="0.35">
      <c r="A110" s="123"/>
      <c r="B110" s="7" t="s">
        <v>171</v>
      </c>
      <c r="C110" s="8">
        <v>96</v>
      </c>
      <c r="D110" s="9">
        <f t="shared" si="12"/>
        <v>0.5393258426966292</v>
      </c>
      <c r="E110" s="117"/>
      <c r="F110" s="118"/>
      <c r="G110" s="115"/>
      <c r="H110" s="115"/>
    </row>
    <row r="111" spans="1:8" x14ac:dyDescent="0.35">
      <c r="A111" s="124" t="s">
        <v>268</v>
      </c>
      <c r="B111" s="34" t="s">
        <v>228</v>
      </c>
      <c r="C111" s="25">
        <v>6</v>
      </c>
      <c r="D111" s="26">
        <f>C111/$E$111</f>
        <v>0.3</v>
      </c>
      <c r="E111" s="125">
        <v>20</v>
      </c>
      <c r="F111" s="126">
        <v>9.1869545245751028E-3</v>
      </c>
      <c r="G111" s="127">
        <v>23243.902999999998</v>
      </c>
      <c r="H111" s="127">
        <f>G111*F111</f>
        <v>213.5406798346348</v>
      </c>
    </row>
    <row r="112" spans="1:8" x14ac:dyDescent="0.35">
      <c r="A112" s="124"/>
      <c r="B112" s="34" t="s">
        <v>229</v>
      </c>
      <c r="C112" s="25">
        <v>5</v>
      </c>
      <c r="D112" s="26">
        <f t="shared" ref="D112:D113" si="13">C112/$E$111</f>
        <v>0.25</v>
      </c>
      <c r="E112" s="125"/>
      <c r="F112" s="126"/>
      <c r="G112" s="127"/>
      <c r="H112" s="127"/>
    </row>
    <row r="113" spans="1:8" x14ac:dyDescent="0.35">
      <c r="A113" s="124"/>
      <c r="B113" s="34" t="s">
        <v>230</v>
      </c>
      <c r="C113" s="25">
        <v>9</v>
      </c>
      <c r="D113" s="26">
        <f t="shared" si="13"/>
        <v>0.45</v>
      </c>
      <c r="E113" s="125"/>
      <c r="F113" s="126"/>
      <c r="G113" s="127"/>
      <c r="H113" s="127"/>
    </row>
  </sheetData>
  <mergeCells count="87">
    <mergeCell ref="A2:H2"/>
    <mergeCell ref="J2:L2"/>
    <mergeCell ref="A4:A13"/>
    <mergeCell ref="E4:E13"/>
    <mergeCell ref="F4:F13"/>
    <mergeCell ref="G4:G13"/>
    <mergeCell ref="H4:H13"/>
    <mergeCell ref="A14:A16"/>
    <mergeCell ref="E14:E16"/>
    <mergeCell ref="F14:F16"/>
    <mergeCell ref="G14:G16"/>
    <mergeCell ref="H14:H16"/>
    <mergeCell ref="A31:A47"/>
    <mergeCell ref="E31:E47"/>
    <mergeCell ref="F31:F47"/>
    <mergeCell ref="G31:G47"/>
    <mergeCell ref="H31:H47"/>
    <mergeCell ref="A18:A30"/>
    <mergeCell ref="E18:E30"/>
    <mergeCell ref="F18:F30"/>
    <mergeCell ref="G18:G30"/>
    <mergeCell ref="H18:H30"/>
    <mergeCell ref="A48:A58"/>
    <mergeCell ref="E48:E58"/>
    <mergeCell ref="F48:F58"/>
    <mergeCell ref="G48:G58"/>
    <mergeCell ref="H48:H58"/>
    <mergeCell ref="A61:A68"/>
    <mergeCell ref="E61:E68"/>
    <mergeCell ref="F61:F68"/>
    <mergeCell ref="G61:G68"/>
    <mergeCell ref="H61:H68"/>
    <mergeCell ref="A59:A60"/>
    <mergeCell ref="E59:E60"/>
    <mergeCell ref="F59:F60"/>
    <mergeCell ref="G59:G60"/>
    <mergeCell ref="H59:H60"/>
    <mergeCell ref="A71:A73"/>
    <mergeCell ref="E71:E73"/>
    <mergeCell ref="F71:F73"/>
    <mergeCell ref="G71:G73"/>
    <mergeCell ref="H71:H73"/>
    <mergeCell ref="A69:A70"/>
    <mergeCell ref="E69:E70"/>
    <mergeCell ref="F69:F70"/>
    <mergeCell ref="G69:G70"/>
    <mergeCell ref="H69:H70"/>
    <mergeCell ref="A77:A83"/>
    <mergeCell ref="E77:E83"/>
    <mergeCell ref="F77:F83"/>
    <mergeCell ref="G77:G83"/>
    <mergeCell ref="H77:H83"/>
    <mergeCell ref="A74:A76"/>
    <mergeCell ref="E74:E76"/>
    <mergeCell ref="F74:F76"/>
    <mergeCell ref="G74:G76"/>
    <mergeCell ref="H74:H76"/>
    <mergeCell ref="A90:A91"/>
    <mergeCell ref="E90:E91"/>
    <mergeCell ref="F90:F91"/>
    <mergeCell ref="G90:G91"/>
    <mergeCell ref="H90:H91"/>
    <mergeCell ref="A84:A89"/>
    <mergeCell ref="E84:E89"/>
    <mergeCell ref="F84:F89"/>
    <mergeCell ref="G84:G89"/>
    <mergeCell ref="H84:H89"/>
    <mergeCell ref="A98:A107"/>
    <mergeCell ref="E98:E107"/>
    <mergeCell ref="F98:F107"/>
    <mergeCell ref="G98:G107"/>
    <mergeCell ref="H98:H107"/>
    <mergeCell ref="A92:A97"/>
    <mergeCell ref="E92:E97"/>
    <mergeCell ref="F92:F97"/>
    <mergeCell ref="G92:G97"/>
    <mergeCell ref="H92:H97"/>
    <mergeCell ref="A111:A113"/>
    <mergeCell ref="E111:E113"/>
    <mergeCell ref="F111:F113"/>
    <mergeCell ref="G111:G113"/>
    <mergeCell ref="H111:H113"/>
    <mergeCell ref="A108:A110"/>
    <mergeCell ref="E108:E110"/>
    <mergeCell ref="F108:F110"/>
    <mergeCell ref="G108:G110"/>
    <mergeCell ref="H108:H110"/>
  </mergeCells>
  <conditionalFormatting sqref="D4:D113">
    <cfRule type="colorScale" priority="52">
      <colorScale>
        <cfvo type="min"/>
        <cfvo type="max"/>
        <color rgb="FFFCFCFF"/>
        <color rgb="FFF8696B"/>
      </colorScale>
    </cfRule>
  </conditionalFormatting>
  <conditionalFormatting sqref="F4:F113">
    <cfRule type="colorScale" priority="54">
      <colorScale>
        <cfvo type="min"/>
        <cfvo type="max"/>
        <color rgb="FFFCFCFF"/>
        <color rgb="FFF8696B"/>
      </colorScale>
    </cfRule>
  </conditionalFormatting>
  <conditionalFormatting sqref="G4:G113">
    <cfRule type="colorScale" priority="4">
      <colorScale>
        <cfvo type="min"/>
        <cfvo type="max"/>
        <color rgb="FFFCFCFF"/>
        <color rgb="FFF8696B"/>
      </colorScale>
    </cfRule>
  </conditionalFormatting>
  <conditionalFormatting sqref="H4:H113">
    <cfRule type="colorScale" priority="53">
      <colorScale>
        <cfvo type="min"/>
        <cfvo type="max"/>
        <color rgb="FFFCFCFF"/>
        <color rgb="FFF8696B"/>
      </colorScale>
    </cfRule>
  </conditionalFormatting>
  <conditionalFormatting sqref="L4:L21">
    <cfRule type="colorScale" priority="37">
      <colorScale>
        <cfvo type="min"/>
        <cfvo type="max"/>
        <color rgb="FFFCFCFF"/>
        <color rgb="FFF8696B"/>
      </colorScale>
    </cfRule>
  </conditionalFormatting>
  <hyperlinks>
    <hyperlink ref="A1" location="'0. Cover'!A1" display="Return to Cover Page"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5"/>
  <sheetViews>
    <sheetView topLeftCell="A4" workbookViewId="0">
      <selection activeCell="J36" sqref="J36"/>
    </sheetView>
  </sheetViews>
  <sheetFormatPr defaultRowHeight="14.5" x14ac:dyDescent="0.35"/>
  <cols>
    <col min="1" max="1" width="34.453125" customWidth="1"/>
    <col min="5" max="5" width="16.453125" customWidth="1"/>
    <col min="6" max="6" width="18.54296875" customWidth="1"/>
  </cols>
  <sheetData>
    <row r="1" spans="1:9" ht="33.5" x14ac:dyDescent="0.35">
      <c r="A1" s="128" t="s">
        <v>28</v>
      </c>
      <c r="B1" s="128"/>
    </row>
    <row r="2" spans="1:9" ht="31.15" customHeight="1" x14ac:dyDescent="0.35">
      <c r="A2" s="110" t="s">
        <v>251</v>
      </c>
      <c r="B2" s="110"/>
      <c r="C2" s="110"/>
      <c r="D2" s="110"/>
      <c r="E2" s="110"/>
      <c r="F2" s="110"/>
      <c r="G2" s="110"/>
      <c r="H2" s="110"/>
      <c r="I2" s="110"/>
    </row>
    <row r="3" spans="1:9" ht="15.5" x14ac:dyDescent="0.35">
      <c r="A3" s="67" t="s">
        <v>286</v>
      </c>
    </row>
    <row r="4" spans="1:9" ht="15.5" x14ac:dyDescent="0.35">
      <c r="A4" s="67" t="s">
        <v>287</v>
      </c>
    </row>
    <row r="5" spans="1:9" ht="15.5" x14ac:dyDescent="0.35">
      <c r="A5" s="67" t="s">
        <v>288</v>
      </c>
    </row>
    <row r="6" spans="1:9" ht="15.5" x14ac:dyDescent="0.35">
      <c r="A6" s="67" t="s">
        <v>289</v>
      </c>
    </row>
    <row r="7" spans="1:9" ht="15.5" x14ac:dyDescent="0.35">
      <c r="A7" s="67" t="s">
        <v>290</v>
      </c>
    </row>
    <row r="8" spans="1:9" ht="15.5" x14ac:dyDescent="0.35">
      <c r="A8" s="67" t="s">
        <v>291</v>
      </c>
    </row>
    <row r="9" spans="1:9" ht="15.5" x14ac:dyDescent="0.35">
      <c r="A9" s="67" t="s">
        <v>292</v>
      </c>
    </row>
    <row r="10" spans="1:9" ht="15.5" x14ac:dyDescent="0.35">
      <c r="A10" s="67" t="s">
        <v>293</v>
      </c>
    </row>
    <row r="11" spans="1:9" x14ac:dyDescent="0.35">
      <c r="A11" s="66" t="s">
        <v>294</v>
      </c>
    </row>
    <row r="13" spans="1:9" x14ac:dyDescent="0.35">
      <c r="A13" s="87" t="s">
        <v>295</v>
      </c>
      <c r="B13" s="87" t="s">
        <v>296</v>
      </c>
      <c r="C13" s="88" t="s">
        <v>280</v>
      </c>
      <c r="D13" s="86" t="s">
        <v>297</v>
      </c>
      <c r="E13" s="86" t="s">
        <v>298</v>
      </c>
      <c r="F13" s="86" t="s">
        <v>299</v>
      </c>
    </row>
    <row r="14" spans="1:9" x14ac:dyDescent="0.35">
      <c r="A14" s="7" t="s">
        <v>300</v>
      </c>
      <c r="B14" s="89">
        <v>51</v>
      </c>
      <c r="C14" s="41">
        <f>B14/201</f>
        <v>0.2537313432835821</v>
      </c>
      <c r="D14" s="90">
        <v>34100</v>
      </c>
      <c r="E14" s="91">
        <v>70</v>
      </c>
      <c r="F14" s="7" t="s">
        <v>301</v>
      </c>
    </row>
    <row r="15" spans="1:9" x14ac:dyDescent="0.35">
      <c r="A15" s="7" t="s">
        <v>302</v>
      </c>
      <c r="B15" s="89">
        <v>34</v>
      </c>
      <c r="C15" s="41">
        <f t="shared" ref="C15:C22" si="0">B15/201</f>
        <v>0.1691542288557214</v>
      </c>
      <c r="D15" s="90">
        <v>12450</v>
      </c>
      <c r="E15" s="91">
        <v>62</v>
      </c>
      <c r="F15" s="7" t="s">
        <v>303</v>
      </c>
    </row>
    <row r="16" spans="1:9" x14ac:dyDescent="0.35">
      <c r="A16" s="7" t="s">
        <v>304</v>
      </c>
      <c r="B16" s="89">
        <v>29</v>
      </c>
      <c r="C16" s="41">
        <f t="shared" si="0"/>
        <v>0.14427860696517414</v>
      </c>
      <c r="D16" s="92">
        <v>59900</v>
      </c>
      <c r="E16" s="89">
        <v>46</v>
      </c>
      <c r="F16" s="7" t="s">
        <v>305</v>
      </c>
    </row>
    <row r="17" spans="1:6" x14ac:dyDescent="0.35">
      <c r="A17" s="7" t="s">
        <v>306</v>
      </c>
      <c r="B17" s="89">
        <v>29</v>
      </c>
      <c r="C17" s="41">
        <f t="shared" si="0"/>
        <v>0.14427860696517414</v>
      </c>
      <c r="D17" s="90">
        <v>24200</v>
      </c>
      <c r="E17" s="89">
        <v>28</v>
      </c>
      <c r="F17" s="7" t="s">
        <v>307</v>
      </c>
    </row>
    <row r="18" spans="1:6" x14ac:dyDescent="0.35">
      <c r="A18" s="7" t="s">
        <v>308</v>
      </c>
      <c r="B18" s="89">
        <v>17</v>
      </c>
      <c r="C18" s="41">
        <f t="shared" si="0"/>
        <v>8.45771144278607E-2</v>
      </c>
      <c r="D18" s="90">
        <v>3880</v>
      </c>
      <c r="E18" s="89">
        <v>49</v>
      </c>
      <c r="F18" s="7" t="s">
        <v>309</v>
      </c>
    </row>
    <row r="19" spans="1:6" x14ac:dyDescent="0.35">
      <c r="A19" s="7" t="s">
        <v>310</v>
      </c>
      <c r="B19" s="89">
        <v>15</v>
      </c>
      <c r="C19" s="41">
        <f t="shared" si="0"/>
        <v>7.4626865671641784E-2</v>
      </c>
      <c r="D19" s="90">
        <v>28180</v>
      </c>
      <c r="E19" s="89">
        <v>46</v>
      </c>
      <c r="F19" s="7" t="s">
        <v>311</v>
      </c>
    </row>
    <row r="20" spans="1:6" x14ac:dyDescent="0.35">
      <c r="A20" s="7" t="s">
        <v>312</v>
      </c>
      <c r="B20" s="89">
        <v>15</v>
      </c>
      <c r="C20" s="41">
        <f t="shared" si="0"/>
        <v>7.4626865671641784E-2</v>
      </c>
      <c r="D20" s="90">
        <v>5300</v>
      </c>
      <c r="E20" s="89">
        <v>48</v>
      </c>
      <c r="F20" s="7" t="s">
        <v>313</v>
      </c>
    </row>
    <row r="21" spans="1:6" x14ac:dyDescent="0.35">
      <c r="A21" s="7" t="s">
        <v>314</v>
      </c>
      <c r="B21" s="89">
        <v>11</v>
      </c>
      <c r="C21" s="41">
        <f t="shared" si="0"/>
        <v>5.4726368159203981E-2</v>
      </c>
      <c r="D21" s="90">
        <v>26000</v>
      </c>
      <c r="E21" s="93">
        <v>102</v>
      </c>
      <c r="F21" s="7" t="s">
        <v>315</v>
      </c>
    </row>
    <row r="22" spans="1:6" x14ac:dyDescent="0.35">
      <c r="A22" s="94" t="s">
        <v>244</v>
      </c>
      <c r="B22" s="95">
        <f>SUM(B14:B21)</f>
        <v>201</v>
      </c>
      <c r="C22" s="41">
        <f t="shared" si="0"/>
        <v>1</v>
      </c>
      <c r="D22" s="96"/>
      <c r="E22" s="89"/>
      <c r="F22" s="7"/>
    </row>
    <row r="24" spans="1:6" ht="29" x14ac:dyDescent="0.35">
      <c r="A24" s="98" t="s">
        <v>316</v>
      </c>
      <c r="B24" s="97" t="s">
        <v>296</v>
      </c>
      <c r="C24" s="88" t="s">
        <v>280</v>
      </c>
      <c r="D24" s="88" t="s">
        <v>297</v>
      </c>
      <c r="E24" s="88" t="s">
        <v>298</v>
      </c>
      <c r="F24" s="88" t="s">
        <v>299</v>
      </c>
    </row>
    <row r="25" spans="1:6" x14ac:dyDescent="0.35">
      <c r="A25" s="7" t="s">
        <v>304</v>
      </c>
      <c r="B25" s="89">
        <v>261</v>
      </c>
      <c r="C25" s="41">
        <f>B25/938</f>
        <v>0.27825159914712155</v>
      </c>
      <c r="D25" s="92">
        <v>90400</v>
      </c>
      <c r="E25" s="89" t="s">
        <v>317</v>
      </c>
      <c r="F25" s="7" t="s">
        <v>318</v>
      </c>
    </row>
    <row r="26" spans="1:6" x14ac:dyDescent="0.35">
      <c r="A26" s="7" t="s">
        <v>308</v>
      </c>
      <c r="B26" s="89">
        <v>160</v>
      </c>
      <c r="C26" s="41">
        <f t="shared" ref="C26:C32" si="1">B26/938</f>
        <v>0.17057569296375266</v>
      </c>
      <c r="D26" s="90">
        <v>22850</v>
      </c>
      <c r="E26" s="89" t="s">
        <v>317</v>
      </c>
      <c r="F26" s="7" t="s">
        <v>319</v>
      </c>
    </row>
    <row r="27" spans="1:6" x14ac:dyDescent="0.35">
      <c r="A27" s="7" t="s">
        <v>312</v>
      </c>
      <c r="B27" s="89">
        <v>155</v>
      </c>
      <c r="C27" s="41">
        <f t="shared" si="1"/>
        <v>0.1652452025586354</v>
      </c>
      <c r="D27" s="90">
        <v>17930</v>
      </c>
      <c r="E27" s="89" t="s">
        <v>317</v>
      </c>
      <c r="F27" s="7" t="s">
        <v>320</v>
      </c>
    </row>
    <row r="28" spans="1:6" x14ac:dyDescent="0.35">
      <c r="A28" s="7" t="s">
        <v>306</v>
      </c>
      <c r="B28" s="89">
        <v>115</v>
      </c>
      <c r="C28" s="41">
        <f t="shared" si="1"/>
        <v>0.12260127931769722</v>
      </c>
      <c r="D28" s="90">
        <v>27800</v>
      </c>
      <c r="E28" s="89" t="s">
        <v>317</v>
      </c>
      <c r="F28" s="7" t="s">
        <v>321</v>
      </c>
    </row>
    <row r="29" spans="1:6" x14ac:dyDescent="0.35">
      <c r="A29" s="7" t="s">
        <v>314</v>
      </c>
      <c r="B29" s="89">
        <v>102</v>
      </c>
      <c r="C29" s="41">
        <f t="shared" si="1"/>
        <v>0.10874200426439233</v>
      </c>
      <c r="D29" s="90">
        <v>17900</v>
      </c>
      <c r="E29" s="89" t="s">
        <v>317</v>
      </c>
      <c r="F29" s="7" t="s">
        <v>322</v>
      </c>
    </row>
    <row r="30" spans="1:6" x14ac:dyDescent="0.35">
      <c r="A30" s="7" t="s">
        <v>300</v>
      </c>
      <c r="B30" s="89">
        <v>84</v>
      </c>
      <c r="C30" s="41">
        <f t="shared" si="1"/>
        <v>8.9552238805970144E-2</v>
      </c>
      <c r="D30" s="90">
        <v>27000</v>
      </c>
      <c r="E30" s="89" t="s">
        <v>317</v>
      </c>
      <c r="F30" s="7" t="s">
        <v>323</v>
      </c>
    </row>
    <row r="31" spans="1:6" x14ac:dyDescent="0.35">
      <c r="A31" s="7" t="s">
        <v>310</v>
      </c>
      <c r="B31" s="89">
        <v>37</v>
      </c>
      <c r="C31" s="41">
        <f t="shared" si="1"/>
        <v>3.9445628997867806E-2</v>
      </c>
      <c r="D31" s="90">
        <v>48250</v>
      </c>
      <c r="E31" s="89" t="s">
        <v>317</v>
      </c>
      <c r="F31" s="7" t="s">
        <v>324</v>
      </c>
    </row>
    <row r="32" spans="1:6" x14ac:dyDescent="0.35">
      <c r="A32" s="7" t="s">
        <v>302</v>
      </c>
      <c r="B32" s="89">
        <v>24</v>
      </c>
      <c r="C32" s="41">
        <f t="shared" si="1"/>
        <v>2.5586353944562899E-2</v>
      </c>
      <c r="D32" s="90">
        <v>14000</v>
      </c>
      <c r="E32" s="89" t="s">
        <v>317</v>
      </c>
      <c r="F32" s="7" t="s">
        <v>325</v>
      </c>
    </row>
    <row r="33" spans="1:6" x14ac:dyDescent="0.35">
      <c r="A33" s="94" t="s">
        <v>244</v>
      </c>
      <c r="B33" s="95">
        <f>SUM(B25:B32)</f>
        <v>938</v>
      </c>
      <c r="C33" s="41">
        <f>B33/938</f>
        <v>1</v>
      </c>
      <c r="D33" s="16"/>
      <c r="E33" s="16"/>
      <c r="F33" s="7"/>
    </row>
    <row r="35" spans="1:6" x14ac:dyDescent="0.35">
      <c r="A35" t="s">
        <v>326</v>
      </c>
    </row>
  </sheetData>
  <mergeCells count="2">
    <mergeCell ref="A2:I2"/>
    <mergeCell ref="A1:B1"/>
  </mergeCells>
  <hyperlinks>
    <hyperlink ref="A1" location="'0. Cover'!A1" display="Return to Cover Page"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6"/>
  <sheetViews>
    <sheetView workbookViewId="0">
      <selection activeCell="B24" sqref="B24"/>
    </sheetView>
  </sheetViews>
  <sheetFormatPr defaultRowHeight="14.5" x14ac:dyDescent="0.35"/>
  <cols>
    <col min="1" max="1" width="40.26953125" customWidth="1"/>
  </cols>
  <sheetData>
    <row r="1" spans="1:6" ht="33.5" x14ac:dyDescent="0.35">
      <c r="A1" s="128" t="s">
        <v>28</v>
      </c>
      <c r="B1" s="128"/>
    </row>
    <row r="3" spans="1:6" x14ac:dyDescent="0.35">
      <c r="A3" s="87" t="s">
        <v>272</v>
      </c>
      <c r="B3" s="97" t="s">
        <v>296</v>
      </c>
      <c r="C3" s="88" t="s">
        <v>280</v>
      </c>
      <c r="D3" s="88" t="s">
        <v>327</v>
      </c>
      <c r="E3" s="88" t="s">
        <v>328</v>
      </c>
      <c r="F3" s="88" t="s">
        <v>299</v>
      </c>
    </row>
    <row r="4" spans="1:6" x14ac:dyDescent="0.35">
      <c r="A4" s="7" t="s">
        <v>329</v>
      </c>
      <c r="B4" s="89">
        <v>277</v>
      </c>
      <c r="C4" s="41">
        <f>B4/B6</f>
        <v>0.46398659966499162</v>
      </c>
      <c r="D4" s="90">
        <v>17100</v>
      </c>
      <c r="E4" s="99">
        <v>56</v>
      </c>
      <c r="F4" s="7" t="s">
        <v>708</v>
      </c>
    </row>
    <row r="5" spans="1:6" x14ac:dyDescent="0.35">
      <c r="A5" s="7" t="s">
        <v>330</v>
      </c>
      <c r="B5" s="89">
        <v>320</v>
      </c>
      <c r="C5" s="41">
        <f>B5/B6</f>
        <v>0.53601340033500833</v>
      </c>
      <c r="D5" s="90">
        <v>32160</v>
      </c>
      <c r="E5" s="99">
        <v>20</v>
      </c>
      <c r="F5" s="7" t="s">
        <v>331</v>
      </c>
    </row>
    <row r="6" spans="1:6" x14ac:dyDescent="0.35">
      <c r="A6" s="63" t="s">
        <v>244</v>
      </c>
      <c r="B6" s="89">
        <f>SUM(B4:B5)</f>
        <v>597</v>
      </c>
      <c r="C6" s="100">
        <f>SUM(C4:C5)</f>
        <v>1</v>
      </c>
      <c r="D6" s="7"/>
      <c r="E6" s="7"/>
      <c r="F6" s="7"/>
    </row>
  </sheetData>
  <mergeCells count="1">
    <mergeCell ref="A1:B1"/>
  </mergeCells>
  <hyperlinks>
    <hyperlink ref="A1" location="'0. Cover'!A1" display="Return to Cover Page"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2"/>
  <sheetViews>
    <sheetView zoomScale="85" zoomScaleNormal="85" workbookViewId="0">
      <pane ySplit="3" topLeftCell="A4" activePane="bottomLeft" state="frozen"/>
      <selection pane="bottomLeft" activeCell="A19" sqref="A19"/>
    </sheetView>
  </sheetViews>
  <sheetFormatPr defaultRowHeight="14.5" x14ac:dyDescent="0.35"/>
  <cols>
    <col min="1" max="1" width="70.7265625" customWidth="1"/>
    <col min="2" max="2" width="47.81640625" customWidth="1"/>
    <col min="3" max="3" width="18.26953125" customWidth="1"/>
    <col min="4" max="4" width="18.453125" customWidth="1"/>
    <col min="5" max="5" width="5.453125" customWidth="1"/>
    <col min="6" max="6" width="7.54296875" customWidth="1"/>
    <col min="7" max="7" width="23.1796875" customWidth="1"/>
    <col min="8" max="8" width="23.81640625" customWidth="1"/>
    <col min="9" max="9" width="30.26953125" customWidth="1"/>
    <col min="10" max="10" width="31.1796875" customWidth="1"/>
    <col min="12" max="12" width="72.1796875" customWidth="1"/>
    <col min="13" max="13" width="26.7265625" customWidth="1"/>
    <col min="14" max="14" width="7.54296875" customWidth="1"/>
    <col min="16" max="17" width="8.81640625" customWidth="1"/>
  </cols>
  <sheetData>
    <row r="1" spans="1:14" ht="49.9" customHeight="1" x14ac:dyDescent="0.65">
      <c r="A1" s="78" t="s">
        <v>28</v>
      </c>
      <c r="B1" s="79"/>
    </row>
    <row r="2" spans="1:14" ht="61.15" customHeight="1" x14ac:dyDescent="0.35">
      <c r="A2" s="119" t="s">
        <v>332</v>
      </c>
      <c r="B2" s="119"/>
      <c r="C2" s="119"/>
      <c r="D2" s="119"/>
      <c r="E2" s="119"/>
      <c r="F2" s="119"/>
      <c r="G2" s="119"/>
      <c r="H2" s="119"/>
      <c r="I2" s="119"/>
      <c r="J2" s="119"/>
      <c r="L2" s="131" t="s">
        <v>333</v>
      </c>
      <c r="M2" s="132"/>
      <c r="N2" s="133"/>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123" t="s">
        <v>257</v>
      </c>
      <c r="B4" s="23" t="s">
        <v>75</v>
      </c>
      <c r="C4" s="8">
        <v>1</v>
      </c>
      <c r="D4" s="9">
        <f>C4/$E$4</f>
        <v>0.5</v>
      </c>
      <c r="E4" s="117">
        <v>2</v>
      </c>
      <c r="F4" s="118">
        <f>E4/SUM($E$4:$E$16)</f>
        <v>9.5238095238095233E-2</v>
      </c>
      <c r="G4" s="134">
        <v>6509</v>
      </c>
      <c r="H4" s="115">
        <f>F4*G4</f>
        <v>619.90476190476193</v>
      </c>
      <c r="I4" s="111">
        <v>132</v>
      </c>
      <c r="J4" s="111">
        <f>F4*I4</f>
        <v>12.571428571428571</v>
      </c>
      <c r="L4" s="7" t="s">
        <v>251</v>
      </c>
      <c r="M4" s="8">
        <v>8</v>
      </c>
      <c r="N4" s="9">
        <v>0.38095238095238093</v>
      </c>
    </row>
    <row r="5" spans="1:14" x14ac:dyDescent="0.35">
      <c r="A5" s="123"/>
      <c r="B5" s="23" t="s">
        <v>76</v>
      </c>
      <c r="C5" s="8">
        <v>1</v>
      </c>
      <c r="D5" s="9">
        <f>C5/$E$4</f>
        <v>0.5</v>
      </c>
      <c r="E5" s="117"/>
      <c r="F5" s="118"/>
      <c r="G5" s="134"/>
      <c r="H5" s="115"/>
      <c r="I5" s="111"/>
      <c r="J5" s="111"/>
      <c r="L5" s="7" t="s">
        <v>255</v>
      </c>
      <c r="M5" s="8">
        <v>3</v>
      </c>
      <c r="N5" s="9">
        <v>0.14285714285714285</v>
      </c>
    </row>
    <row r="6" spans="1:14" x14ac:dyDescent="0.35">
      <c r="A6" s="124" t="s">
        <v>255</v>
      </c>
      <c r="B6" s="24" t="s">
        <v>67</v>
      </c>
      <c r="C6" s="25">
        <v>2</v>
      </c>
      <c r="D6" s="26">
        <f>C6/$E$6</f>
        <v>0.66666666666666663</v>
      </c>
      <c r="E6" s="125">
        <v>3</v>
      </c>
      <c r="F6" s="126">
        <f t="shared" ref="F6:F16" si="0">E6/SUM($E$4:$E$16)</f>
        <v>0.14285714285714285</v>
      </c>
      <c r="G6" s="130">
        <v>51192.17</v>
      </c>
      <c r="H6" s="127">
        <f t="shared" ref="H6:H16" si="1">F6*G6</f>
        <v>7313.1671428571426</v>
      </c>
      <c r="I6" s="129">
        <v>256.5</v>
      </c>
      <c r="J6" s="129">
        <f t="shared" ref="J6:J16" si="2">F6*I6</f>
        <v>36.642857142857139</v>
      </c>
      <c r="L6" s="7" t="s">
        <v>257</v>
      </c>
      <c r="M6" s="8">
        <v>2</v>
      </c>
      <c r="N6" s="9">
        <v>9.5238095238095233E-2</v>
      </c>
    </row>
    <row r="7" spans="1:14" x14ac:dyDescent="0.35">
      <c r="A7" s="124"/>
      <c r="B7" s="24" t="s">
        <v>68</v>
      </c>
      <c r="C7" s="25">
        <v>1</v>
      </c>
      <c r="D7" s="26">
        <f>C7/$E$6</f>
        <v>0.33333333333333331</v>
      </c>
      <c r="E7" s="125"/>
      <c r="F7" s="126"/>
      <c r="G7" s="130"/>
      <c r="H7" s="127"/>
      <c r="I7" s="129"/>
      <c r="J7" s="129"/>
      <c r="L7" s="7" t="s">
        <v>253</v>
      </c>
      <c r="M7" s="8">
        <v>2</v>
      </c>
      <c r="N7" s="9">
        <v>9.5238095238095233E-2</v>
      </c>
    </row>
    <row r="8" spans="1:14" x14ac:dyDescent="0.35">
      <c r="A8" s="23" t="s">
        <v>262</v>
      </c>
      <c r="B8" s="23" t="s">
        <v>96</v>
      </c>
      <c r="C8" s="8">
        <v>1</v>
      </c>
      <c r="D8" s="9">
        <f>C8/$E$8</f>
        <v>1</v>
      </c>
      <c r="E8" s="8">
        <v>1</v>
      </c>
      <c r="F8" s="9">
        <f t="shared" si="0"/>
        <v>4.7619047619047616E-2</v>
      </c>
      <c r="G8" s="29"/>
      <c r="H8" s="10">
        <f t="shared" si="1"/>
        <v>0</v>
      </c>
      <c r="I8" s="11">
        <v>8</v>
      </c>
      <c r="J8" s="11">
        <f t="shared" si="2"/>
        <v>0.38095238095238093</v>
      </c>
      <c r="L8" s="7" t="s">
        <v>262</v>
      </c>
      <c r="M8" s="8">
        <v>1</v>
      </c>
      <c r="N8" s="9">
        <v>4.7619047619047616E-2</v>
      </c>
    </row>
    <row r="9" spans="1:14" x14ac:dyDescent="0.35">
      <c r="A9" s="124" t="s">
        <v>251</v>
      </c>
      <c r="B9" s="24" t="s">
        <v>32</v>
      </c>
      <c r="C9" s="25">
        <v>2</v>
      </c>
      <c r="D9" s="26">
        <f>C9/$E$9</f>
        <v>0.25</v>
      </c>
      <c r="E9" s="125">
        <v>8</v>
      </c>
      <c r="F9" s="126">
        <f t="shared" si="0"/>
        <v>0.38095238095238093</v>
      </c>
      <c r="G9" s="130">
        <v>1842.32</v>
      </c>
      <c r="H9" s="127">
        <f t="shared" si="1"/>
        <v>701.83619047619038</v>
      </c>
      <c r="I9" s="129">
        <v>8.5714285714285712</v>
      </c>
      <c r="J9" s="129">
        <f t="shared" si="2"/>
        <v>3.2653061224489792</v>
      </c>
      <c r="L9" s="7" t="s">
        <v>261</v>
      </c>
      <c r="M9" s="8">
        <v>1</v>
      </c>
      <c r="N9" s="9">
        <v>4.7619047619047616E-2</v>
      </c>
    </row>
    <row r="10" spans="1:14" x14ac:dyDescent="0.35">
      <c r="A10" s="124"/>
      <c r="B10" s="24" t="s">
        <v>33</v>
      </c>
      <c r="C10" s="25">
        <v>6</v>
      </c>
      <c r="D10" s="26">
        <f>C10/$E$9</f>
        <v>0.75</v>
      </c>
      <c r="E10" s="125"/>
      <c r="F10" s="126"/>
      <c r="G10" s="130"/>
      <c r="H10" s="127"/>
      <c r="I10" s="129"/>
      <c r="J10" s="129"/>
      <c r="L10" s="7" t="s">
        <v>252</v>
      </c>
      <c r="M10" s="8">
        <v>1</v>
      </c>
      <c r="N10" s="9">
        <v>4.7619047619047616E-2</v>
      </c>
    </row>
    <row r="11" spans="1:14" x14ac:dyDescent="0.35">
      <c r="A11" s="23" t="s">
        <v>261</v>
      </c>
      <c r="B11" s="23" t="s">
        <v>84</v>
      </c>
      <c r="C11" s="8">
        <v>1</v>
      </c>
      <c r="D11" s="9">
        <f>C11/$E$11</f>
        <v>1</v>
      </c>
      <c r="E11" s="8">
        <v>1</v>
      </c>
      <c r="F11" s="9">
        <f t="shared" si="0"/>
        <v>4.7619047619047616E-2</v>
      </c>
      <c r="G11" s="29"/>
      <c r="H11" s="10">
        <f t="shared" si="1"/>
        <v>0</v>
      </c>
      <c r="I11" s="11">
        <v>167</v>
      </c>
      <c r="J11" s="11">
        <f t="shared" si="2"/>
        <v>7.9523809523809517</v>
      </c>
      <c r="L11" s="7" t="s">
        <v>256</v>
      </c>
      <c r="M11" s="8">
        <v>1</v>
      </c>
      <c r="N11" s="9">
        <v>4.7619047619047616E-2</v>
      </c>
    </row>
    <row r="12" spans="1:14" x14ac:dyDescent="0.35">
      <c r="A12" s="24" t="s">
        <v>252</v>
      </c>
      <c r="B12" s="24" t="s">
        <v>36</v>
      </c>
      <c r="C12" s="25">
        <v>1</v>
      </c>
      <c r="D12" s="26">
        <f>C12/$E$12</f>
        <v>1</v>
      </c>
      <c r="E12" s="25">
        <v>1</v>
      </c>
      <c r="F12" s="26">
        <f t="shared" si="0"/>
        <v>4.7619047619047616E-2</v>
      </c>
      <c r="G12" s="30">
        <v>2750</v>
      </c>
      <c r="H12" s="27">
        <f t="shared" si="1"/>
        <v>130.95238095238093</v>
      </c>
      <c r="I12" s="11" t="s">
        <v>270</v>
      </c>
      <c r="J12" s="11" t="s">
        <v>270</v>
      </c>
      <c r="L12" s="7" t="s">
        <v>258</v>
      </c>
      <c r="M12" s="8">
        <v>1</v>
      </c>
      <c r="N12" s="9">
        <v>4.7619047619047616E-2</v>
      </c>
    </row>
    <row r="13" spans="1:14" x14ac:dyDescent="0.35">
      <c r="A13" s="23" t="s">
        <v>253</v>
      </c>
      <c r="B13" s="23" t="s">
        <v>43</v>
      </c>
      <c r="C13" s="8">
        <v>2</v>
      </c>
      <c r="D13" s="9">
        <f>C13/$E$13</f>
        <v>1</v>
      </c>
      <c r="E13" s="8">
        <v>2</v>
      </c>
      <c r="F13" s="9">
        <f t="shared" si="0"/>
        <v>9.5238095238095233E-2</v>
      </c>
      <c r="G13" s="31">
        <v>8411</v>
      </c>
      <c r="H13" s="10">
        <f t="shared" si="1"/>
        <v>801.04761904761904</v>
      </c>
      <c r="I13" s="11">
        <v>156</v>
      </c>
      <c r="J13" s="11">
        <f t="shared" si="2"/>
        <v>14.857142857142856</v>
      </c>
      <c r="L13" s="7" t="s">
        <v>265</v>
      </c>
      <c r="M13" s="8">
        <v>1</v>
      </c>
      <c r="N13" s="9">
        <v>4.7619047619047616E-2</v>
      </c>
    </row>
    <row r="14" spans="1:14" x14ac:dyDescent="0.35">
      <c r="A14" s="24" t="s">
        <v>256</v>
      </c>
      <c r="B14" s="24" t="s">
        <v>71</v>
      </c>
      <c r="C14" s="25">
        <v>1</v>
      </c>
      <c r="D14" s="26">
        <f>C14/$E$14</f>
        <v>1</v>
      </c>
      <c r="E14" s="25">
        <v>1</v>
      </c>
      <c r="F14" s="26">
        <f t="shared" si="0"/>
        <v>4.7619047619047616E-2</v>
      </c>
      <c r="G14" s="32">
        <v>0</v>
      </c>
      <c r="H14" s="27">
        <f t="shared" si="1"/>
        <v>0</v>
      </c>
      <c r="I14" s="28">
        <v>5</v>
      </c>
      <c r="J14" s="28">
        <f t="shared" si="2"/>
        <v>0.23809523809523808</v>
      </c>
    </row>
    <row r="15" spans="1:14" ht="37" x14ac:dyDescent="0.35">
      <c r="A15" s="23" t="s">
        <v>258</v>
      </c>
      <c r="B15" s="23" t="s">
        <v>78</v>
      </c>
      <c r="C15" s="8">
        <v>1</v>
      </c>
      <c r="D15" s="9">
        <f>C15/$E$15</f>
        <v>1</v>
      </c>
      <c r="E15" s="8">
        <v>1</v>
      </c>
      <c r="F15" s="9">
        <f t="shared" si="0"/>
        <v>4.7619047619047616E-2</v>
      </c>
      <c r="G15" s="29">
        <v>1050</v>
      </c>
      <c r="H15" s="10">
        <f t="shared" si="1"/>
        <v>50</v>
      </c>
      <c r="I15" s="11" t="s">
        <v>270</v>
      </c>
      <c r="J15" s="11" t="s">
        <v>270</v>
      </c>
      <c r="L15" s="60" t="s">
        <v>334</v>
      </c>
      <c r="M15" s="61" t="s">
        <v>335</v>
      </c>
    </row>
    <row r="16" spans="1:14" x14ac:dyDescent="0.35">
      <c r="A16" s="24" t="s">
        <v>265</v>
      </c>
      <c r="B16" s="24" t="s">
        <v>57</v>
      </c>
      <c r="C16" s="25">
        <v>1</v>
      </c>
      <c r="D16" s="26">
        <f>C16/$E$16</f>
        <v>1</v>
      </c>
      <c r="E16" s="25">
        <v>1</v>
      </c>
      <c r="F16" s="26">
        <f t="shared" si="0"/>
        <v>4.7619047619047616E-2</v>
      </c>
      <c r="G16" s="30">
        <v>0</v>
      </c>
      <c r="H16" s="27">
        <f t="shared" si="1"/>
        <v>0</v>
      </c>
      <c r="I16" s="28">
        <v>1</v>
      </c>
      <c r="J16" s="28">
        <f t="shared" si="2"/>
        <v>4.7619047619047616E-2</v>
      </c>
      <c r="L16" s="7" t="s">
        <v>336</v>
      </c>
      <c r="M16" s="9">
        <v>0.5</v>
      </c>
    </row>
    <row r="17" spans="12:13" x14ac:dyDescent="0.35">
      <c r="L17" s="7" t="s">
        <v>337</v>
      </c>
      <c r="M17" s="9">
        <v>0.375</v>
      </c>
    </row>
    <row r="18" spans="12:13" x14ac:dyDescent="0.35">
      <c r="L18" s="7" t="s">
        <v>338</v>
      </c>
      <c r="M18" s="9">
        <v>0.125</v>
      </c>
    </row>
    <row r="19" spans="12:13" x14ac:dyDescent="0.35">
      <c r="L19" s="7" t="s">
        <v>339</v>
      </c>
      <c r="M19" s="9">
        <v>0</v>
      </c>
    </row>
    <row r="20" spans="12:13" x14ac:dyDescent="0.35">
      <c r="L20" s="7" t="s">
        <v>340</v>
      </c>
      <c r="M20" s="9">
        <v>0</v>
      </c>
    </row>
    <row r="21" spans="12:13" x14ac:dyDescent="0.35">
      <c r="L21" s="7" t="s">
        <v>341</v>
      </c>
      <c r="M21" s="9">
        <v>0</v>
      </c>
    </row>
    <row r="22" spans="12:13" x14ac:dyDescent="0.35">
      <c r="L22" s="7" t="s">
        <v>342</v>
      </c>
      <c r="M22" s="9">
        <v>0</v>
      </c>
    </row>
    <row r="23" spans="12:13" x14ac:dyDescent="0.35">
      <c r="L23" s="7" t="s">
        <v>343</v>
      </c>
      <c r="M23" s="9">
        <v>0</v>
      </c>
    </row>
    <row r="24" spans="12:13" x14ac:dyDescent="0.35">
      <c r="L24" s="7" t="s">
        <v>344</v>
      </c>
      <c r="M24" s="9">
        <v>0</v>
      </c>
    </row>
    <row r="25" spans="12:13" x14ac:dyDescent="0.35">
      <c r="L25" t="s">
        <v>345</v>
      </c>
    </row>
    <row r="26" spans="12:13" x14ac:dyDescent="0.35">
      <c r="L26" s="17"/>
    </row>
    <row r="27" spans="12:13" x14ac:dyDescent="0.35">
      <c r="L27" s="17"/>
    </row>
    <row r="28" spans="12:13" x14ac:dyDescent="0.35">
      <c r="L28" s="17"/>
    </row>
    <row r="29" spans="12:13" x14ac:dyDescent="0.35">
      <c r="L29" s="17"/>
    </row>
    <row r="30" spans="12:13" x14ac:dyDescent="0.35">
      <c r="L30" s="17"/>
    </row>
    <row r="31" spans="12:13" x14ac:dyDescent="0.35">
      <c r="L31" s="17"/>
    </row>
    <row r="32" spans="12:13" x14ac:dyDescent="0.35">
      <c r="L32" s="17"/>
    </row>
  </sheetData>
  <mergeCells count="23">
    <mergeCell ref="A2:J2"/>
    <mergeCell ref="L2:N2"/>
    <mergeCell ref="A4:A5"/>
    <mergeCell ref="E4:E5"/>
    <mergeCell ref="F4:F5"/>
    <mergeCell ref="G4:G5"/>
    <mergeCell ref="H4:H5"/>
    <mergeCell ref="I4:I5"/>
    <mergeCell ref="J4:J5"/>
    <mergeCell ref="J6:J7"/>
    <mergeCell ref="A9:A10"/>
    <mergeCell ref="E9:E10"/>
    <mergeCell ref="F9:F10"/>
    <mergeCell ref="G9:G10"/>
    <mergeCell ref="H9:H10"/>
    <mergeCell ref="I9:I10"/>
    <mergeCell ref="J9:J10"/>
    <mergeCell ref="A6:A7"/>
    <mergeCell ref="E6:E7"/>
    <mergeCell ref="F6:F7"/>
    <mergeCell ref="G6:G7"/>
    <mergeCell ref="H6:H7"/>
    <mergeCell ref="I6:I7"/>
  </mergeCells>
  <conditionalFormatting sqref="D4:D16">
    <cfRule type="colorScale" priority="8">
      <colorScale>
        <cfvo type="min"/>
        <cfvo type="max"/>
        <color rgb="FFFCFCFF"/>
        <color rgb="FFF8696B"/>
      </colorScale>
    </cfRule>
  </conditionalFormatting>
  <conditionalFormatting sqref="F4:F16">
    <cfRule type="colorScale" priority="7">
      <colorScale>
        <cfvo type="min"/>
        <cfvo type="max"/>
        <color rgb="FFFCFCFF"/>
        <color rgb="FFF8696B"/>
      </colorScale>
    </cfRule>
  </conditionalFormatting>
  <conditionalFormatting sqref="G4:G16">
    <cfRule type="colorScale" priority="3">
      <colorScale>
        <cfvo type="min"/>
        <cfvo type="max"/>
        <color rgb="FFFCFCFF"/>
        <color rgb="FFF8696B"/>
      </colorScale>
    </cfRule>
  </conditionalFormatting>
  <conditionalFormatting sqref="G3:H3">
    <cfRule type="colorScale" priority="9">
      <colorScale>
        <cfvo type="min"/>
        <cfvo type="max"/>
        <color rgb="FFFCFCFF"/>
        <color rgb="FFF8696B"/>
      </colorScale>
    </cfRule>
  </conditionalFormatting>
  <conditionalFormatting sqref="H4:H16">
    <cfRule type="colorScale" priority="6">
      <colorScale>
        <cfvo type="min"/>
        <cfvo type="max"/>
        <color rgb="FFFCFCFF"/>
        <color rgb="FFF8696B"/>
      </colorScale>
    </cfRule>
  </conditionalFormatting>
  <conditionalFormatting sqref="I4:I16">
    <cfRule type="colorScale" priority="2">
      <colorScale>
        <cfvo type="min"/>
        <cfvo type="max"/>
        <color rgb="FFFCFCFF"/>
        <color rgb="FFF8696B"/>
      </colorScale>
    </cfRule>
  </conditionalFormatting>
  <conditionalFormatting sqref="J4:J16">
    <cfRule type="colorScale" priority="5">
      <colorScale>
        <cfvo type="min"/>
        <cfvo type="max"/>
        <color rgb="FFFCFCFF"/>
        <color rgb="FFF8696B"/>
      </colorScale>
    </cfRule>
  </conditionalFormatting>
  <conditionalFormatting sqref="M16:M24">
    <cfRule type="colorScale" priority="1">
      <colorScale>
        <cfvo type="min"/>
        <cfvo type="max"/>
        <color rgb="FFFCFCFF"/>
        <color rgb="FFF8696B"/>
      </colorScale>
    </cfRule>
  </conditionalFormatting>
  <conditionalFormatting sqref="N4:N13">
    <cfRule type="colorScale" priority="4">
      <colorScale>
        <cfvo type="min"/>
        <cfvo type="max"/>
        <color rgb="FFFCFCFF"/>
        <color rgb="FFF8696B"/>
      </colorScale>
    </cfRule>
  </conditionalFormatting>
  <hyperlinks>
    <hyperlink ref="A1" location="'0. Cover'!A1" display="Return to Cover Page" xr:uid="{00000000-0004-0000-0600-000000000000}"/>
  </hyperlink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36"/>
  <sheetViews>
    <sheetView zoomScale="88" zoomScaleNormal="88" workbookViewId="0">
      <pane ySplit="3" topLeftCell="A21" activePane="bottomLeft" state="frozen"/>
      <selection pane="bottomLeft" activeCell="A32" sqref="A32"/>
    </sheetView>
  </sheetViews>
  <sheetFormatPr defaultRowHeight="14.5" x14ac:dyDescent="0.35"/>
  <cols>
    <col min="1" max="1" width="57.453125" customWidth="1"/>
    <col min="2" max="2" width="61.81640625" customWidth="1"/>
    <col min="3" max="3" width="26.26953125" customWidth="1"/>
    <col min="4" max="4" width="17.54296875" style="36" customWidth="1"/>
    <col min="5" max="5" width="19.81640625" customWidth="1"/>
    <col min="6" max="6" width="16.1796875" style="36" customWidth="1"/>
    <col min="7" max="7" width="19.453125" style="22" customWidth="1"/>
    <col min="8" max="8" width="20.26953125" customWidth="1"/>
    <col min="10" max="10" width="57.453125" customWidth="1"/>
    <col min="11" max="11" width="6.1796875" customWidth="1"/>
    <col min="12" max="12" width="6" customWidth="1"/>
    <col min="13" max="13" width="19.453125" customWidth="1"/>
    <col min="14" max="14" width="20.26953125" customWidth="1"/>
  </cols>
  <sheetData>
    <row r="1" spans="1:13" ht="51.65" customHeight="1" x14ac:dyDescent="0.65">
      <c r="A1" s="78" t="s">
        <v>28</v>
      </c>
      <c r="B1" s="79"/>
    </row>
    <row r="2" spans="1:13" ht="88.9" customHeight="1" x14ac:dyDescent="0.35">
      <c r="A2" s="119" t="s">
        <v>346</v>
      </c>
      <c r="B2" s="119"/>
      <c r="C2" s="119"/>
      <c r="D2" s="119"/>
      <c r="E2" s="119"/>
      <c r="F2" s="119"/>
      <c r="G2" s="119"/>
      <c r="H2" s="119"/>
      <c r="J2" s="119" t="s">
        <v>347</v>
      </c>
      <c r="K2" s="119"/>
      <c r="L2" s="119"/>
    </row>
    <row r="3" spans="1:13" x14ac:dyDescent="0.35">
      <c r="A3" s="6" t="s">
        <v>240</v>
      </c>
      <c r="B3" s="6" t="s">
        <v>348</v>
      </c>
      <c r="C3" s="6" t="s">
        <v>275</v>
      </c>
      <c r="D3" s="33" t="s">
        <v>243</v>
      </c>
      <c r="E3" s="6" t="s">
        <v>276</v>
      </c>
      <c r="F3" s="33" t="s">
        <v>277</v>
      </c>
      <c r="G3" s="4" t="s">
        <v>278</v>
      </c>
      <c r="H3" s="4" t="s">
        <v>279</v>
      </c>
      <c r="J3" s="6" t="s">
        <v>240</v>
      </c>
      <c r="K3" s="6" t="s">
        <v>250</v>
      </c>
      <c r="L3" s="6" t="s">
        <v>280</v>
      </c>
    </row>
    <row r="4" spans="1:13" x14ac:dyDescent="0.35">
      <c r="A4" s="123" t="s">
        <v>266</v>
      </c>
      <c r="B4" s="23" t="s">
        <v>197</v>
      </c>
      <c r="C4" s="8">
        <v>1</v>
      </c>
      <c r="D4" s="9">
        <f>C4/$E$4</f>
        <v>0.5</v>
      </c>
      <c r="E4" s="117">
        <v>2</v>
      </c>
      <c r="F4" s="118">
        <f>E4/SUM($E$4:$E$29)</f>
        <v>3.6363636363636362E-2</v>
      </c>
      <c r="G4" s="115">
        <v>7640</v>
      </c>
      <c r="H4" s="136">
        <f>F4*G4</f>
        <v>277.81818181818181</v>
      </c>
      <c r="J4" s="7" t="s">
        <v>251</v>
      </c>
      <c r="K4" s="8">
        <v>13</v>
      </c>
      <c r="L4" s="9">
        <v>0.23636363636363636</v>
      </c>
      <c r="M4" s="17"/>
    </row>
    <row r="5" spans="1:13" x14ac:dyDescent="0.35">
      <c r="A5" s="123"/>
      <c r="B5" s="23" t="s">
        <v>201</v>
      </c>
      <c r="C5" s="8">
        <v>1</v>
      </c>
      <c r="D5" s="9">
        <f>C5/$E$4</f>
        <v>0.5</v>
      </c>
      <c r="E5" s="117"/>
      <c r="F5" s="118"/>
      <c r="G5" s="115"/>
      <c r="H5" s="136"/>
      <c r="J5" s="7" t="s">
        <v>255</v>
      </c>
      <c r="K5" s="8">
        <v>10</v>
      </c>
      <c r="L5" s="9">
        <v>0.18181818181818182</v>
      </c>
      <c r="M5" s="17"/>
    </row>
    <row r="6" spans="1:13" x14ac:dyDescent="0.35">
      <c r="A6" s="24" t="s">
        <v>257</v>
      </c>
      <c r="B6" s="24" t="s">
        <v>76</v>
      </c>
      <c r="C6" s="25">
        <v>3</v>
      </c>
      <c r="D6" s="26">
        <f>C6/E6</f>
        <v>1</v>
      </c>
      <c r="E6" s="25">
        <v>3</v>
      </c>
      <c r="F6" s="26">
        <f>E6/SUM($E$4:$E$29)</f>
        <v>5.4545454545454543E-2</v>
      </c>
      <c r="G6" s="27">
        <v>52120</v>
      </c>
      <c r="H6" s="39">
        <f>F6*G6</f>
        <v>2842.909090909091</v>
      </c>
      <c r="J6" s="7" t="s">
        <v>263</v>
      </c>
      <c r="K6" s="8">
        <v>5</v>
      </c>
      <c r="L6" s="9">
        <v>9.0909090909090912E-2</v>
      </c>
      <c r="M6" s="17"/>
    </row>
    <row r="7" spans="1:13" x14ac:dyDescent="0.35">
      <c r="A7" s="23" t="s">
        <v>283</v>
      </c>
      <c r="B7" s="23" t="s">
        <v>192</v>
      </c>
      <c r="C7" s="8">
        <v>2</v>
      </c>
      <c r="D7" s="9">
        <f>C7/E7</f>
        <v>1</v>
      </c>
      <c r="E7" s="8">
        <v>2</v>
      </c>
      <c r="F7" s="9">
        <f>E7/SUM($E$4:$E$29)</f>
        <v>3.6363636363636362E-2</v>
      </c>
      <c r="G7" s="10">
        <v>-2952.375</v>
      </c>
      <c r="H7" s="38">
        <f>F7*G7</f>
        <v>-107.35909090909091</v>
      </c>
      <c r="J7" s="7" t="s">
        <v>258</v>
      </c>
      <c r="K7" s="8">
        <v>4</v>
      </c>
      <c r="L7" s="9">
        <v>7.2727272727272724E-2</v>
      </c>
      <c r="M7" s="17"/>
    </row>
    <row r="8" spans="1:13" x14ac:dyDescent="0.35">
      <c r="A8" s="124" t="s">
        <v>255</v>
      </c>
      <c r="B8" s="24" t="s">
        <v>163</v>
      </c>
      <c r="C8" s="25">
        <v>1</v>
      </c>
      <c r="D8" s="26">
        <f>C8/$E$8</f>
        <v>0.1</v>
      </c>
      <c r="E8" s="125">
        <v>10</v>
      </c>
      <c r="F8" s="126">
        <f>E8/SUM($E$4:$E$29)</f>
        <v>0.18181818181818182</v>
      </c>
      <c r="G8" s="127">
        <v>17527.582000000002</v>
      </c>
      <c r="H8" s="135">
        <f>F8*G8</f>
        <v>3186.8330909090914</v>
      </c>
      <c r="J8" s="7" t="s">
        <v>257</v>
      </c>
      <c r="K8" s="8">
        <v>3</v>
      </c>
      <c r="L8" s="9">
        <v>5.4545454545454543E-2</v>
      </c>
      <c r="M8" s="17"/>
    </row>
    <row r="9" spans="1:13" x14ac:dyDescent="0.35">
      <c r="A9" s="124"/>
      <c r="B9" s="24" t="s">
        <v>65</v>
      </c>
      <c r="C9" s="25">
        <v>8</v>
      </c>
      <c r="D9" s="26">
        <f t="shared" ref="D9:D10" si="0">C9/$E$8</f>
        <v>0.8</v>
      </c>
      <c r="E9" s="125"/>
      <c r="F9" s="126"/>
      <c r="G9" s="127"/>
      <c r="H9" s="135"/>
      <c r="J9" s="7" t="s">
        <v>284</v>
      </c>
      <c r="K9" s="8">
        <v>3</v>
      </c>
      <c r="L9" s="9">
        <v>5.4545454545454543E-2</v>
      </c>
      <c r="M9" s="17"/>
    </row>
    <row r="10" spans="1:13" x14ac:dyDescent="0.35">
      <c r="A10" s="124"/>
      <c r="B10" s="24" t="s">
        <v>66</v>
      </c>
      <c r="C10" s="25">
        <v>1</v>
      </c>
      <c r="D10" s="26">
        <f t="shared" si="0"/>
        <v>0.1</v>
      </c>
      <c r="E10" s="125"/>
      <c r="F10" s="126"/>
      <c r="G10" s="127"/>
      <c r="H10" s="135"/>
      <c r="J10" s="7" t="s">
        <v>266</v>
      </c>
      <c r="K10" s="8">
        <v>2</v>
      </c>
      <c r="L10" s="9">
        <v>3.6363636363636362E-2</v>
      </c>
      <c r="M10" s="17"/>
    </row>
    <row r="11" spans="1:13" x14ac:dyDescent="0.35">
      <c r="A11" s="123" t="s">
        <v>251</v>
      </c>
      <c r="B11" s="23" t="s">
        <v>31</v>
      </c>
      <c r="C11" s="8">
        <v>3</v>
      </c>
      <c r="D11" s="9">
        <f>C11/$E$11</f>
        <v>0.23076923076923078</v>
      </c>
      <c r="E11" s="117">
        <v>13</v>
      </c>
      <c r="F11" s="118">
        <f>E11/SUM($E$4:$E$29)</f>
        <v>0.23636363636363636</v>
      </c>
      <c r="G11" s="115">
        <v>42045.008461538462</v>
      </c>
      <c r="H11" s="136">
        <f>F11*G11</f>
        <v>9937.9110909090905</v>
      </c>
      <c r="J11" s="7" t="s">
        <v>283</v>
      </c>
      <c r="K11" s="8">
        <v>2</v>
      </c>
      <c r="L11" s="9">
        <v>3.6363636363636362E-2</v>
      </c>
      <c r="M11" s="17"/>
    </row>
    <row r="12" spans="1:13" x14ac:dyDescent="0.35">
      <c r="A12" s="123"/>
      <c r="B12" s="23" t="s">
        <v>144</v>
      </c>
      <c r="C12" s="8">
        <v>1</v>
      </c>
      <c r="D12" s="9">
        <f t="shared" ref="D12:D14" si="1">C12/$E$11</f>
        <v>7.6923076923076927E-2</v>
      </c>
      <c r="E12" s="117"/>
      <c r="F12" s="118"/>
      <c r="G12" s="115"/>
      <c r="H12" s="136"/>
      <c r="J12" s="7" t="s">
        <v>261</v>
      </c>
      <c r="K12" s="8">
        <v>2</v>
      </c>
      <c r="L12" s="9">
        <v>3.6363636363636362E-2</v>
      </c>
      <c r="M12" s="17"/>
    </row>
    <row r="13" spans="1:13" x14ac:dyDescent="0.35">
      <c r="A13" s="123"/>
      <c r="B13" s="23" t="s">
        <v>149</v>
      </c>
      <c r="C13" s="8">
        <v>1</v>
      </c>
      <c r="D13" s="9">
        <f t="shared" si="1"/>
        <v>7.6923076923076927E-2</v>
      </c>
      <c r="E13" s="117"/>
      <c r="F13" s="118"/>
      <c r="G13" s="115"/>
      <c r="H13" s="136"/>
      <c r="J13" s="7" t="s">
        <v>252</v>
      </c>
      <c r="K13" s="8">
        <v>2</v>
      </c>
      <c r="L13" s="9">
        <v>3.6363636363636362E-2</v>
      </c>
      <c r="M13" s="17"/>
    </row>
    <row r="14" spans="1:13" x14ac:dyDescent="0.35">
      <c r="A14" s="123"/>
      <c r="B14" s="23" t="s">
        <v>155</v>
      </c>
      <c r="C14" s="8">
        <v>8</v>
      </c>
      <c r="D14" s="9">
        <f t="shared" si="1"/>
        <v>0.61538461538461542</v>
      </c>
      <c r="E14" s="117"/>
      <c r="F14" s="118"/>
      <c r="G14" s="115"/>
      <c r="H14" s="136"/>
      <c r="J14" s="7" t="s">
        <v>259</v>
      </c>
      <c r="K14" s="8">
        <v>2</v>
      </c>
      <c r="L14" s="9">
        <v>3.6363636363636362E-2</v>
      </c>
      <c r="M14" s="17"/>
    </row>
    <row r="15" spans="1:13" x14ac:dyDescent="0.35">
      <c r="A15" s="124" t="s">
        <v>263</v>
      </c>
      <c r="B15" s="24" t="s">
        <v>101</v>
      </c>
      <c r="C15" s="25">
        <v>1</v>
      </c>
      <c r="D15" s="26">
        <f>C15/$E$15</f>
        <v>0.2</v>
      </c>
      <c r="E15" s="125">
        <v>5</v>
      </c>
      <c r="F15" s="126">
        <f>E15/SUM($E$4:$E$29)</f>
        <v>9.0909090909090912E-2</v>
      </c>
      <c r="G15" s="127">
        <v>87577.281999999992</v>
      </c>
      <c r="H15" s="135">
        <f>F15*G15</f>
        <v>7961.5710909090903</v>
      </c>
      <c r="J15" s="7" t="s">
        <v>264</v>
      </c>
      <c r="K15" s="8">
        <v>2</v>
      </c>
      <c r="L15" s="9">
        <v>3.6363636363636362E-2</v>
      </c>
    </row>
    <row r="16" spans="1:13" x14ac:dyDescent="0.35">
      <c r="A16" s="124"/>
      <c r="B16" s="24" t="s">
        <v>176</v>
      </c>
      <c r="C16" s="25">
        <v>1</v>
      </c>
      <c r="D16" s="26">
        <f t="shared" ref="D16:D18" si="2">C16/$E$15</f>
        <v>0.2</v>
      </c>
      <c r="E16" s="125"/>
      <c r="F16" s="126"/>
      <c r="G16" s="127"/>
      <c r="H16" s="135"/>
      <c r="J16" s="7" t="s">
        <v>282</v>
      </c>
      <c r="K16" s="8">
        <v>2</v>
      </c>
      <c r="L16" s="9">
        <v>3.6363636363636362E-2</v>
      </c>
    </row>
    <row r="17" spans="1:14" x14ac:dyDescent="0.35">
      <c r="A17" s="124"/>
      <c r="B17" s="24" t="s">
        <v>105</v>
      </c>
      <c r="C17" s="25">
        <v>2</v>
      </c>
      <c r="D17" s="26">
        <f t="shared" si="2"/>
        <v>0.4</v>
      </c>
      <c r="E17" s="125"/>
      <c r="F17" s="126"/>
      <c r="G17" s="127"/>
      <c r="H17" s="135"/>
      <c r="J17" s="7" t="s">
        <v>22</v>
      </c>
      <c r="K17" s="8">
        <v>1</v>
      </c>
      <c r="L17" s="9">
        <v>1.8181818181818181E-2</v>
      </c>
    </row>
    <row r="18" spans="1:14" x14ac:dyDescent="0.35">
      <c r="A18" s="124"/>
      <c r="B18" s="24" t="s">
        <v>177</v>
      </c>
      <c r="C18" s="25">
        <v>1</v>
      </c>
      <c r="D18" s="26">
        <f t="shared" si="2"/>
        <v>0.2</v>
      </c>
      <c r="E18" s="125"/>
      <c r="F18" s="126"/>
      <c r="G18" s="127"/>
      <c r="H18" s="135"/>
      <c r="J18" s="7" t="s">
        <v>281</v>
      </c>
      <c r="K18" s="8">
        <v>1</v>
      </c>
      <c r="L18" s="9">
        <v>1.8181818181818181E-2</v>
      </c>
    </row>
    <row r="19" spans="1:14" x14ac:dyDescent="0.35">
      <c r="A19" s="23" t="s">
        <v>284</v>
      </c>
      <c r="B19" s="23" t="s">
        <v>209</v>
      </c>
      <c r="C19" s="8">
        <v>3</v>
      </c>
      <c r="D19" s="9">
        <f>C19/E19</f>
        <v>1</v>
      </c>
      <c r="E19" s="8">
        <v>3</v>
      </c>
      <c r="F19" s="9">
        <f>E19/SUM($E$4:$E$29)</f>
        <v>5.4545454545454543E-2</v>
      </c>
      <c r="G19" s="10">
        <v>5727.833333333333</v>
      </c>
      <c r="H19" s="38">
        <f>F19*G19</f>
        <v>312.42727272727268</v>
      </c>
      <c r="J19" s="7" t="s">
        <v>268</v>
      </c>
      <c r="K19" s="8">
        <v>1</v>
      </c>
      <c r="L19" s="9">
        <v>1.8181818181818181E-2</v>
      </c>
    </row>
    <row r="20" spans="1:14" x14ac:dyDescent="0.35">
      <c r="A20" s="24" t="s">
        <v>261</v>
      </c>
      <c r="B20" s="24" t="s">
        <v>88</v>
      </c>
      <c r="C20" s="25">
        <v>2</v>
      </c>
      <c r="D20" s="26">
        <f>C20/E20</f>
        <v>1</v>
      </c>
      <c r="E20" s="25">
        <v>2</v>
      </c>
      <c r="F20" s="26">
        <f>E20/SUM($E$4:$E$29)</f>
        <v>3.6363636363636362E-2</v>
      </c>
      <c r="G20" s="27">
        <v>4362</v>
      </c>
      <c r="H20" s="39">
        <f>F20*G20</f>
        <v>158.61818181818182</v>
      </c>
    </row>
    <row r="21" spans="1:14" ht="90.65" customHeight="1" x14ac:dyDescent="0.35">
      <c r="A21" s="23" t="s">
        <v>252</v>
      </c>
      <c r="B21" s="23" t="s">
        <v>37</v>
      </c>
      <c r="C21" s="8">
        <v>2</v>
      </c>
      <c r="D21" s="9">
        <f>C21/E21</f>
        <v>1</v>
      </c>
      <c r="E21" s="8">
        <v>2</v>
      </c>
      <c r="F21" s="9">
        <f>E21/SUM($E$4:$E$29)</f>
        <v>3.6363636363636362E-2</v>
      </c>
      <c r="G21" s="10">
        <v>17198.75</v>
      </c>
      <c r="H21" s="38">
        <f>F21*G21</f>
        <v>625.40909090909088</v>
      </c>
      <c r="J21" s="119" t="s">
        <v>349</v>
      </c>
      <c r="K21" s="119"/>
      <c r="L21" s="119"/>
      <c r="M21" s="119"/>
      <c r="N21" s="119"/>
    </row>
    <row r="22" spans="1:14" x14ac:dyDescent="0.35">
      <c r="A22" s="124" t="s">
        <v>259</v>
      </c>
      <c r="B22" s="24" t="s">
        <v>179</v>
      </c>
      <c r="C22" s="25">
        <v>1</v>
      </c>
      <c r="D22" s="26">
        <f>C22/$E$22</f>
        <v>0.5</v>
      </c>
      <c r="E22" s="125">
        <v>2</v>
      </c>
      <c r="F22" s="126">
        <f>E22/SUM($E$4:$E$29)</f>
        <v>3.6363636363636362E-2</v>
      </c>
      <c r="G22" s="127">
        <v>39508</v>
      </c>
      <c r="H22" s="135">
        <f>F22*G22</f>
        <v>1436.6545454545453</v>
      </c>
      <c r="J22" s="6" t="s">
        <v>367</v>
      </c>
      <c r="K22" s="6" t="s">
        <v>250</v>
      </c>
      <c r="L22" s="6" t="s">
        <v>280</v>
      </c>
      <c r="M22" s="4" t="s">
        <v>278</v>
      </c>
      <c r="N22" s="4" t="s">
        <v>279</v>
      </c>
    </row>
    <row r="23" spans="1:14" x14ac:dyDescent="0.35">
      <c r="A23" s="124"/>
      <c r="B23" s="24" t="s">
        <v>81</v>
      </c>
      <c r="C23" s="25">
        <v>1</v>
      </c>
      <c r="D23" s="26">
        <f>C23/$E$22</f>
        <v>0.5</v>
      </c>
      <c r="E23" s="125"/>
      <c r="F23" s="126"/>
      <c r="G23" s="127"/>
      <c r="H23" s="135"/>
      <c r="J23" s="7" t="s">
        <v>350</v>
      </c>
      <c r="K23" s="8">
        <v>7</v>
      </c>
      <c r="L23" s="16">
        <v>0.12727272727272726</v>
      </c>
      <c r="M23" s="29">
        <v>113999.84428571428</v>
      </c>
      <c r="N23" s="29">
        <f t="shared" ref="N23:N36" si="3">M23*L23</f>
        <v>14509.071090909089</v>
      </c>
    </row>
    <row r="24" spans="1:14" x14ac:dyDescent="0.35">
      <c r="A24" s="23" t="s">
        <v>22</v>
      </c>
      <c r="B24" s="23" t="s">
        <v>233</v>
      </c>
      <c r="C24" s="8">
        <v>1</v>
      </c>
      <c r="D24" s="9">
        <f>C24/E24</f>
        <v>1</v>
      </c>
      <c r="E24" s="8">
        <v>1</v>
      </c>
      <c r="F24" s="9">
        <f t="shared" ref="F24:F29" si="4">E24/SUM($E$4:$E$29)</f>
        <v>1.8181818181818181E-2</v>
      </c>
      <c r="G24" s="10">
        <v>302.60000000000002</v>
      </c>
      <c r="H24" s="38">
        <f t="shared" ref="H24:H29" si="5">F24*G24</f>
        <v>5.5018181818181819</v>
      </c>
      <c r="J24" s="7" t="s">
        <v>302</v>
      </c>
      <c r="K24" s="8">
        <v>6</v>
      </c>
      <c r="L24" s="16">
        <v>0.10909090909090909</v>
      </c>
      <c r="M24" s="29">
        <v>9704.0683333333345</v>
      </c>
      <c r="N24" s="29">
        <f t="shared" si="3"/>
        <v>1058.6256363636364</v>
      </c>
    </row>
    <row r="25" spans="1:14" x14ac:dyDescent="0.35">
      <c r="A25" s="24" t="s">
        <v>264</v>
      </c>
      <c r="B25" s="24" t="s">
        <v>112</v>
      </c>
      <c r="C25" s="25">
        <v>2</v>
      </c>
      <c r="D25" s="26">
        <f>C25/E25</f>
        <v>1</v>
      </c>
      <c r="E25" s="25">
        <v>2</v>
      </c>
      <c r="F25" s="26">
        <f t="shared" si="4"/>
        <v>3.6363636363636362E-2</v>
      </c>
      <c r="G25" s="27">
        <v>-675</v>
      </c>
      <c r="H25" s="39">
        <f t="shared" si="5"/>
        <v>-24.545454545454543</v>
      </c>
      <c r="J25" s="7" t="s">
        <v>351</v>
      </c>
      <c r="K25" s="8">
        <v>5</v>
      </c>
      <c r="L25" s="16">
        <v>9.0909090909090912E-2</v>
      </c>
      <c r="M25" s="29">
        <v>2971.1400000000003</v>
      </c>
      <c r="N25" s="29">
        <f t="shared" si="3"/>
        <v>270.10363636363638</v>
      </c>
    </row>
    <row r="26" spans="1:14" x14ac:dyDescent="0.35">
      <c r="A26" s="23" t="s">
        <v>258</v>
      </c>
      <c r="B26" s="23" t="s">
        <v>78</v>
      </c>
      <c r="C26" s="8">
        <v>4</v>
      </c>
      <c r="D26" s="9">
        <f>C26/$E$26</f>
        <v>1</v>
      </c>
      <c r="E26" s="8">
        <v>4</v>
      </c>
      <c r="F26" s="9">
        <f t="shared" si="4"/>
        <v>7.2727272727272724E-2</v>
      </c>
      <c r="G26" s="10">
        <v>-97424.233333333337</v>
      </c>
      <c r="H26" s="38">
        <f t="shared" si="5"/>
        <v>-7085.3987878787875</v>
      </c>
      <c r="J26" s="7" t="s">
        <v>352</v>
      </c>
      <c r="K26" s="8">
        <v>5</v>
      </c>
      <c r="L26" s="16">
        <v>9.0909090909090912E-2</v>
      </c>
      <c r="M26" s="29">
        <v>105896.88250000001</v>
      </c>
      <c r="N26" s="29">
        <f t="shared" si="3"/>
        <v>9626.9893181818188</v>
      </c>
    </row>
    <row r="27" spans="1:14" x14ac:dyDescent="0.35">
      <c r="A27" s="24" t="s">
        <v>282</v>
      </c>
      <c r="B27" s="24" t="s">
        <v>184</v>
      </c>
      <c r="C27" s="25">
        <v>2</v>
      </c>
      <c r="D27" s="26">
        <f>C27/E27</f>
        <v>1</v>
      </c>
      <c r="E27" s="25">
        <v>2</v>
      </c>
      <c r="F27" s="26">
        <f t="shared" si="4"/>
        <v>3.6363636363636362E-2</v>
      </c>
      <c r="G27" s="27">
        <v>57283.8</v>
      </c>
      <c r="H27" s="39">
        <f t="shared" si="5"/>
        <v>2083.0472727272727</v>
      </c>
      <c r="J27" s="7" t="s">
        <v>27</v>
      </c>
      <c r="K27" s="8">
        <v>5</v>
      </c>
      <c r="L27" s="16">
        <v>9.0909090909090912E-2</v>
      </c>
      <c r="M27" s="29">
        <v>30066.7</v>
      </c>
      <c r="N27" s="29">
        <f t="shared" si="3"/>
        <v>2733.3363636363638</v>
      </c>
    </row>
    <row r="28" spans="1:14" x14ac:dyDescent="0.35">
      <c r="A28" s="23" t="s">
        <v>281</v>
      </c>
      <c r="B28" s="23" t="s">
        <v>169</v>
      </c>
      <c r="C28" s="8">
        <v>1</v>
      </c>
      <c r="D28" s="9">
        <f>C28/E28</f>
        <v>1</v>
      </c>
      <c r="E28" s="8">
        <v>1</v>
      </c>
      <c r="F28" s="9">
        <f t="shared" si="4"/>
        <v>1.8181818181818181E-2</v>
      </c>
      <c r="G28" s="10">
        <v>540</v>
      </c>
      <c r="H28" s="38">
        <f t="shared" si="5"/>
        <v>9.8181818181818183</v>
      </c>
      <c r="J28" s="7" t="s">
        <v>353</v>
      </c>
      <c r="K28" s="8">
        <v>4</v>
      </c>
      <c r="L28" s="16">
        <v>7.2727272727272724E-2</v>
      </c>
      <c r="M28" s="29">
        <v>6150.0050000000001</v>
      </c>
      <c r="N28" s="29">
        <f t="shared" si="3"/>
        <v>447.27309090909091</v>
      </c>
    </row>
    <row r="29" spans="1:14" x14ac:dyDescent="0.35">
      <c r="A29" s="24" t="s">
        <v>268</v>
      </c>
      <c r="B29" s="24" t="s">
        <v>230</v>
      </c>
      <c r="C29" s="25">
        <v>1</v>
      </c>
      <c r="D29" s="26">
        <f>C29/E29</f>
        <v>1</v>
      </c>
      <c r="E29" s="25">
        <v>1</v>
      </c>
      <c r="F29" s="26">
        <f t="shared" si="4"/>
        <v>1.8181818181818181E-2</v>
      </c>
      <c r="G29" s="27">
        <v>7416.52</v>
      </c>
      <c r="H29" s="39">
        <f t="shared" si="5"/>
        <v>134.84581818181817</v>
      </c>
      <c r="J29" s="7" t="s">
        <v>304</v>
      </c>
      <c r="K29" s="8">
        <v>4</v>
      </c>
      <c r="L29" s="16">
        <v>7.2727272727272724E-2</v>
      </c>
      <c r="M29" s="29">
        <v>2107</v>
      </c>
      <c r="N29" s="29">
        <f t="shared" si="3"/>
        <v>153.23636363636362</v>
      </c>
    </row>
    <row r="30" spans="1:14" x14ac:dyDescent="0.35">
      <c r="J30" s="7" t="s">
        <v>354</v>
      </c>
      <c r="K30" s="8">
        <v>4</v>
      </c>
      <c r="L30" s="16">
        <v>7.2727272727272724E-2</v>
      </c>
      <c r="M30" s="29">
        <v>2357.65</v>
      </c>
      <c r="N30" s="29">
        <f t="shared" si="3"/>
        <v>171.46545454545455</v>
      </c>
    </row>
    <row r="31" spans="1:14" x14ac:dyDescent="0.35">
      <c r="J31" s="7" t="s">
        <v>355</v>
      </c>
      <c r="K31" s="8">
        <v>3</v>
      </c>
      <c r="L31" s="16">
        <v>5.4545454545454543E-2</v>
      </c>
      <c r="M31" s="29">
        <v>-182355.06000000003</v>
      </c>
      <c r="N31" s="29">
        <f t="shared" si="3"/>
        <v>-9946.6396363636377</v>
      </c>
    </row>
    <row r="32" spans="1:14" x14ac:dyDescent="0.35">
      <c r="J32" s="7" t="s">
        <v>356</v>
      </c>
      <c r="K32" s="8">
        <v>3</v>
      </c>
      <c r="L32" s="16">
        <v>5.4545454545454543E-2</v>
      </c>
      <c r="M32" s="29">
        <v>-675</v>
      </c>
      <c r="N32" s="29">
        <f t="shared" si="3"/>
        <v>-36.818181818181813</v>
      </c>
    </row>
    <row r="33" spans="10:14" x14ac:dyDescent="0.35">
      <c r="J33" s="7" t="s">
        <v>357</v>
      </c>
      <c r="K33" s="8">
        <v>3</v>
      </c>
      <c r="L33" s="16">
        <v>5.4545454545454543E-2</v>
      </c>
      <c r="M33" s="29">
        <v>44248.44</v>
      </c>
      <c r="N33" s="29">
        <f t="shared" si="3"/>
        <v>2413.5512727272726</v>
      </c>
    </row>
    <row r="34" spans="10:14" x14ac:dyDescent="0.35">
      <c r="J34" s="7" t="s">
        <v>358</v>
      </c>
      <c r="K34" s="8">
        <v>3</v>
      </c>
      <c r="L34" s="16">
        <v>5.4545454545454543E-2</v>
      </c>
      <c r="M34" s="29">
        <v>26731.933333333334</v>
      </c>
      <c r="N34" s="29">
        <f t="shared" si="3"/>
        <v>1458.1054545454544</v>
      </c>
    </row>
    <row r="35" spans="10:14" x14ac:dyDescent="0.35">
      <c r="J35" s="7" t="s">
        <v>359</v>
      </c>
      <c r="K35" s="8">
        <v>2</v>
      </c>
      <c r="L35" s="16">
        <v>3.6363636363636362E-2</v>
      </c>
      <c r="M35" s="29">
        <v>3031.5</v>
      </c>
      <c r="N35" s="29">
        <f t="shared" si="3"/>
        <v>110.23636363636363</v>
      </c>
    </row>
    <row r="36" spans="10:14" x14ac:dyDescent="0.35">
      <c r="J36" s="7" t="s">
        <v>360</v>
      </c>
      <c r="K36" s="8">
        <v>1</v>
      </c>
      <c r="L36" s="16">
        <v>1.8181818181818181E-2</v>
      </c>
      <c r="M36" s="29">
        <v>83840</v>
      </c>
      <c r="N36" s="29">
        <f t="shared" si="3"/>
        <v>1524.3636363636363</v>
      </c>
    </row>
  </sheetData>
  <mergeCells count="28">
    <mergeCell ref="A2:H2"/>
    <mergeCell ref="J2:L2"/>
    <mergeCell ref="A4:A5"/>
    <mergeCell ref="E4:E5"/>
    <mergeCell ref="F4:F5"/>
    <mergeCell ref="G4:G5"/>
    <mergeCell ref="H4:H5"/>
    <mergeCell ref="J21:N21"/>
    <mergeCell ref="A8:A10"/>
    <mergeCell ref="E8:E10"/>
    <mergeCell ref="F8:F10"/>
    <mergeCell ref="G8:G10"/>
    <mergeCell ref="H8:H10"/>
    <mergeCell ref="A11:A14"/>
    <mergeCell ref="E11:E14"/>
    <mergeCell ref="F11:F14"/>
    <mergeCell ref="G11:G14"/>
    <mergeCell ref="H11:H14"/>
    <mergeCell ref="A15:A18"/>
    <mergeCell ref="E15:E18"/>
    <mergeCell ref="F15:F18"/>
    <mergeCell ref="G15:G18"/>
    <mergeCell ref="H15:H18"/>
    <mergeCell ref="A22:A23"/>
    <mergeCell ref="E22:E23"/>
    <mergeCell ref="F22:F23"/>
    <mergeCell ref="G22:G23"/>
    <mergeCell ref="H22:H23"/>
  </mergeCells>
  <conditionalFormatting sqref="D4:D29">
    <cfRule type="colorScale" priority="6">
      <colorScale>
        <cfvo type="min"/>
        <cfvo type="max"/>
        <color rgb="FFFCFCFF"/>
        <color rgb="FFF8696B"/>
      </colorScale>
    </cfRule>
  </conditionalFormatting>
  <conditionalFormatting sqref="F4:F29">
    <cfRule type="colorScale" priority="7">
      <colorScale>
        <cfvo type="min"/>
        <cfvo type="max"/>
        <color rgb="FFFCFCFF"/>
        <color rgb="FFF8696B"/>
      </colorScale>
    </cfRule>
  </conditionalFormatting>
  <conditionalFormatting sqref="G4:G29">
    <cfRule type="colorScale" priority="8">
      <colorScale>
        <cfvo type="min"/>
        <cfvo type="max"/>
        <color rgb="FFFCFCFF"/>
        <color rgb="FFF8696B"/>
      </colorScale>
    </cfRule>
  </conditionalFormatting>
  <conditionalFormatting sqref="H4:H29">
    <cfRule type="colorScale" priority="9">
      <colorScale>
        <cfvo type="min"/>
        <cfvo type="max"/>
        <color rgb="FFFCFCFF"/>
        <color rgb="FFF8696B"/>
      </colorScale>
    </cfRule>
  </conditionalFormatting>
  <conditionalFormatting sqref="L4:L19">
    <cfRule type="colorScale" priority="5">
      <colorScale>
        <cfvo type="min"/>
        <cfvo type="max"/>
        <color rgb="FFFCFCFF"/>
        <color rgb="FFF8696B"/>
      </colorScale>
    </cfRule>
  </conditionalFormatting>
  <conditionalFormatting sqref="L23:L36">
    <cfRule type="colorScale" priority="2">
      <colorScale>
        <cfvo type="min"/>
        <cfvo type="max"/>
        <color rgb="FFFCFCFF"/>
        <color rgb="FFF8696B"/>
      </colorScale>
    </cfRule>
  </conditionalFormatting>
  <conditionalFormatting sqref="M23:M36">
    <cfRule type="colorScale" priority="3">
      <colorScale>
        <cfvo type="min"/>
        <cfvo type="max"/>
        <color rgb="FFFCFCFF"/>
        <color rgb="FFF8696B"/>
      </colorScale>
    </cfRule>
  </conditionalFormatting>
  <conditionalFormatting sqref="N23:N36">
    <cfRule type="colorScale" priority="4">
      <colorScale>
        <cfvo type="min"/>
        <cfvo type="max"/>
        <color rgb="FFFCFCFF"/>
        <color rgb="FFF8696B"/>
      </colorScale>
    </cfRule>
  </conditionalFormatting>
  <hyperlinks>
    <hyperlink ref="A1" location="'0. Cover'!A1" display="Return to Cover Pag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8"/>
  <sheetViews>
    <sheetView zoomScale="92" zoomScaleNormal="92" workbookViewId="0">
      <pane ySplit="3" topLeftCell="A4" activePane="bottomLeft" state="frozen"/>
      <selection pane="bottomLeft" activeCell="G28" sqref="G28"/>
    </sheetView>
  </sheetViews>
  <sheetFormatPr defaultRowHeight="14.5" x14ac:dyDescent="0.35"/>
  <cols>
    <col min="1" max="1" width="39.453125" customWidth="1"/>
    <col min="2" max="2" width="43.08984375" customWidth="1"/>
    <col min="3" max="3" width="15.08984375" customWidth="1"/>
    <col min="4" max="4" width="17.54296875" customWidth="1"/>
    <col min="5" max="5" width="5.26953125" customWidth="1"/>
    <col min="6" max="6" width="7.1796875" customWidth="1"/>
    <col min="7" max="7" width="22" customWidth="1"/>
    <col min="8" max="8" width="16.7265625" customWidth="1"/>
    <col min="9" max="9" width="28.26953125" customWidth="1"/>
    <col min="10" max="10" width="29" customWidth="1"/>
    <col min="12" max="12" width="69.1796875" customWidth="1"/>
    <col min="13" max="13" width="25.453125" customWidth="1"/>
    <col min="14" max="14" width="7.1796875" customWidth="1"/>
  </cols>
  <sheetData>
    <row r="1" spans="1:14" ht="43.15" customHeight="1" x14ac:dyDescent="0.65">
      <c r="A1" s="78" t="s">
        <v>28</v>
      </c>
      <c r="B1" s="79"/>
    </row>
    <row r="2" spans="1:14" ht="62.5" customHeight="1" x14ac:dyDescent="0.35">
      <c r="A2" s="119" t="s">
        <v>361</v>
      </c>
      <c r="B2" s="119"/>
      <c r="C2" s="119"/>
      <c r="D2" s="119"/>
      <c r="E2" s="119"/>
      <c r="F2" s="119"/>
      <c r="G2" s="119"/>
      <c r="H2" s="119"/>
      <c r="I2" s="119"/>
      <c r="J2" s="119"/>
      <c r="L2" s="119" t="s">
        <v>362</v>
      </c>
      <c r="M2" s="119"/>
      <c r="N2" s="119"/>
    </row>
    <row r="3" spans="1:14" x14ac:dyDescent="0.35">
      <c r="A3" s="3" t="s">
        <v>240</v>
      </c>
      <c r="B3" s="3" t="s">
        <v>241</v>
      </c>
      <c r="C3" s="3" t="s">
        <v>242</v>
      </c>
      <c r="D3" s="3" t="s">
        <v>243</v>
      </c>
      <c r="E3" s="3" t="s">
        <v>244</v>
      </c>
      <c r="F3" s="3" t="s">
        <v>245</v>
      </c>
      <c r="G3" s="4" t="s">
        <v>710</v>
      </c>
      <c r="H3" s="4" t="s">
        <v>709</v>
      </c>
      <c r="I3" s="3" t="s">
        <v>248</v>
      </c>
      <c r="J3" s="3" t="s">
        <v>249</v>
      </c>
      <c r="L3" s="6" t="s">
        <v>240</v>
      </c>
      <c r="M3" s="6" t="s">
        <v>250</v>
      </c>
      <c r="N3" s="6" t="s">
        <v>245</v>
      </c>
    </row>
    <row r="4" spans="1:14" x14ac:dyDescent="0.35">
      <c r="A4" s="23" t="s">
        <v>266</v>
      </c>
      <c r="B4" s="23" t="s">
        <v>117</v>
      </c>
      <c r="C4" s="8">
        <v>1</v>
      </c>
      <c r="D4" s="9">
        <f>C4/$E$4</f>
        <v>1</v>
      </c>
      <c r="E4" s="8">
        <v>1</v>
      </c>
      <c r="F4" s="52">
        <f>E4/SUM($E$4:$E$20)</f>
        <v>2.8571428571428571E-2</v>
      </c>
      <c r="G4" s="10"/>
      <c r="H4" s="10">
        <f>F4*G4</f>
        <v>0</v>
      </c>
      <c r="I4" s="11">
        <v>1</v>
      </c>
      <c r="J4" s="11">
        <f>I4*F4</f>
        <v>2.8571428571428571E-2</v>
      </c>
      <c r="L4" s="7" t="s">
        <v>252</v>
      </c>
      <c r="M4" s="8">
        <v>8</v>
      </c>
      <c r="N4" s="9">
        <v>0.22857142857142856</v>
      </c>
    </row>
    <row r="5" spans="1:14" x14ac:dyDescent="0.35">
      <c r="A5" s="24" t="s">
        <v>257</v>
      </c>
      <c r="B5" s="24" t="s">
        <v>75</v>
      </c>
      <c r="C5" s="25">
        <v>1</v>
      </c>
      <c r="D5" s="26">
        <f>C5/$E$5</f>
        <v>1</v>
      </c>
      <c r="E5" s="25">
        <v>1</v>
      </c>
      <c r="F5" s="53">
        <f t="shared" ref="F5:F20" si="0">E5/SUM($E$4:$E$20)</f>
        <v>2.8571428571428571E-2</v>
      </c>
      <c r="G5" s="10"/>
      <c r="H5" s="10">
        <f t="shared" ref="H5:H20" si="1">F5*G5</f>
        <v>0</v>
      </c>
      <c r="I5" s="11">
        <v>180</v>
      </c>
      <c r="J5" s="11">
        <f t="shared" ref="J5:J20" si="2">I5*F5</f>
        <v>5.1428571428571423</v>
      </c>
      <c r="L5" s="7" t="s">
        <v>251</v>
      </c>
      <c r="M5" s="8">
        <v>7</v>
      </c>
      <c r="N5" s="9">
        <v>0.2</v>
      </c>
    </row>
    <row r="6" spans="1:14" x14ac:dyDescent="0.35">
      <c r="A6" s="23" t="s">
        <v>255</v>
      </c>
      <c r="B6" s="23" t="s">
        <v>65</v>
      </c>
      <c r="C6" s="8">
        <v>2</v>
      </c>
      <c r="D6" s="9">
        <f>C6/$E$6</f>
        <v>1</v>
      </c>
      <c r="E6" s="8">
        <v>2</v>
      </c>
      <c r="F6" s="52">
        <f t="shared" si="0"/>
        <v>5.7142857142857141E-2</v>
      </c>
      <c r="G6" s="10"/>
      <c r="H6" s="10">
        <f t="shared" si="1"/>
        <v>0</v>
      </c>
      <c r="I6" s="11">
        <v>1</v>
      </c>
      <c r="J6" s="11">
        <f t="shared" si="2"/>
        <v>5.7142857142857141E-2</v>
      </c>
      <c r="L6" s="7" t="s">
        <v>262</v>
      </c>
      <c r="M6" s="8">
        <v>4</v>
      </c>
      <c r="N6" s="9">
        <v>0.11428571428571428</v>
      </c>
    </row>
    <row r="7" spans="1:14" x14ac:dyDescent="0.35">
      <c r="A7" s="147" t="s">
        <v>262</v>
      </c>
      <c r="B7" s="24" t="s">
        <v>92</v>
      </c>
      <c r="C7" s="25">
        <v>3</v>
      </c>
      <c r="D7" s="26">
        <f>C7/$E$7</f>
        <v>0.75</v>
      </c>
      <c r="E7" s="149">
        <v>4</v>
      </c>
      <c r="F7" s="151">
        <f t="shared" si="0"/>
        <v>0.11428571428571428</v>
      </c>
      <c r="G7" s="137"/>
      <c r="H7" s="10">
        <f t="shared" si="1"/>
        <v>0</v>
      </c>
      <c r="I7" s="11">
        <v>68.5</v>
      </c>
      <c r="J7" s="11">
        <f t="shared" si="2"/>
        <v>7.8285714285714283</v>
      </c>
      <c r="L7" s="7" t="s">
        <v>265</v>
      </c>
      <c r="M7" s="8">
        <v>3</v>
      </c>
      <c r="N7" s="9">
        <v>8.5714285714285715E-2</v>
      </c>
    </row>
    <row r="8" spans="1:14" x14ac:dyDescent="0.35">
      <c r="A8" s="148"/>
      <c r="B8" s="24" t="s">
        <v>95</v>
      </c>
      <c r="C8" s="25">
        <v>1</v>
      </c>
      <c r="D8" s="26">
        <f>C8/$E$7</f>
        <v>0.25</v>
      </c>
      <c r="E8" s="150"/>
      <c r="F8" s="152"/>
      <c r="G8" s="138"/>
      <c r="H8" s="10"/>
      <c r="I8" s="11"/>
      <c r="J8" s="11"/>
      <c r="L8" s="7" t="s">
        <v>255</v>
      </c>
      <c r="M8" s="8">
        <v>2</v>
      </c>
      <c r="N8" s="9">
        <v>5.7142857142857141E-2</v>
      </c>
    </row>
    <row r="9" spans="1:14" x14ac:dyDescent="0.35">
      <c r="A9" s="141" t="s">
        <v>251</v>
      </c>
      <c r="B9" s="23" t="s">
        <v>33</v>
      </c>
      <c r="C9" s="8">
        <v>6</v>
      </c>
      <c r="D9" s="9">
        <f>C9/$E$9</f>
        <v>0.8571428571428571</v>
      </c>
      <c r="E9" s="143">
        <v>7</v>
      </c>
      <c r="F9" s="145">
        <f t="shared" si="0"/>
        <v>0.2</v>
      </c>
      <c r="G9" s="137">
        <v>10013.333333333334</v>
      </c>
      <c r="H9" s="10">
        <f t="shared" si="1"/>
        <v>2002.666666666667</v>
      </c>
      <c r="I9" s="11">
        <v>78.142857142857139</v>
      </c>
      <c r="J9" s="11">
        <f t="shared" si="2"/>
        <v>15.628571428571428</v>
      </c>
      <c r="L9" s="7" t="s">
        <v>259</v>
      </c>
      <c r="M9" s="8">
        <v>2</v>
      </c>
      <c r="N9" s="9">
        <v>5.7142857142857141E-2</v>
      </c>
    </row>
    <row r="10" spans="1:14" x14ac:dyDescent="0.35">
      <c r="A10" s="142"/>
      <c r="B10" s="23" t="s">
        <v>34</v>
      </c>
      <c r="C10" s="8">
        <v>1</v>
      </c>
      <c r="D10" s="9">
        <f>C10/$E$9</f>
        <v>0.14285714285714285</v>
      </c>
      <c r="E10" s="144"/>
      <c r="F10" s="146"/>
      <c r="G10" s="138"/>
      <c r="H10" s="10"/>
      <c r="I10" s="11"/>
      <c r="J10" s="11"/>
      <c r="L10" s="7" t="s">
        <v>256</v>
      </c>
      <c r="M10" s="8">
        <v>2</v>
      </c>
      <c r="N10" s="9">
        <v>5.7142857142857141E-2</v>
      </c>
    </row>
    <row r="11" spans="1:14" x14ac:dyDescent="0.35">
      <c r="A11" s="24" t="s">
        <v>263</v>
      </c>
      <c r="B11" s="24" t="s">
        <v>105</v>
      </c>
      <c r="C11" s="25">
        <v>1</v>
      </c>
      <c r="D11" s="26">
        <f>C11/$E$11</f>
        <v>1</v>
      </c>
      <c r="E11" s="25">
        <v>1</v>
      </c>
      <c r="F11" s="53">
        <f t="shared" si="0"/>
        <v>2.8571428571428571E-2</v>
      </c>
      <c r="G11" s="10">
        <v>25536</v>
      </c>
      <c r="H11" s="10">
        <f t="shared" si="1"/>
        <v>729.6</v>
      </c>
      <c r="I11" s="11" t="s">
        <v>270</v>
      </c>
      <c r="J11" s="11" t="s">
        <v>270</v>
      </c>
      <c r="L11" s="7" t="s">
        <v>267</v>
      </c>
      <c r="M11" s="8">
        <v>2</v>
      </c>
      <c r="N11" s="9">
        <v>5.7142857142857141E-2</v>
      </c>
    </row>
    <row r="12" spans="1:14" x14ac:dyDescent="0.35">
      <c r="A12" s="141" t="s">
        <v>252</v>
      </c>
      <c r="B12" s="23" t="s">
        <v>36</v>
      </c>
      <c r="C12" s="8">
        <v>2</v>
      </c>
      <c r="D12" s="9">
        <f>C12/$E$12</f>
        <v>0.25</v>
      </c>
      <c r="E12" s="143">
        <v>8</v>
      </c>
      <c r="F12" s="145">
        <f t="shared" si="0"/>
        <v>0.22857142857142856</v>
      </c>
      <c r="G12" s="137">
        <v>185009.50333333333</v>
      </c>
      <c r="H12" s="137">
        <f t="shared" si="1"/>
        <v>42287.886476190477</v>
      </c>
      <c r="I12" s="139">
        <v>107.83333333333333</v>
      </c>
      <c r="J12" s="139">
        <f t="shared" si="2"/>
        <v>24.647619047619045</v>
      </c>
      <c r="L12" s="7" t="s">
        <v>266</v>
      </c>
      <c r="M12" s="8">
        <v>1</v>
      </c>
      <c r="N12" s="9">
        <v>2.8571428571428571E-2</v>
      </c>
    </row>
    <row r="13" spans="1:14" x14ac:dyDescent="0.35">
      <c r="A13" s="142"/>
      <c r="B13" s="23" t="s">
        <v>37</v>
      </c>
      <c r="C13" s="8">
        <v>6</v>
      </c>
      <c r="D13" s="9">
        <f>C13/$E$12</f>
        <v>0.75</v>
      </c>
      <c r="E13" s="144"/>
      <c r="F13" s="146"/>
      <c r="G13" s="138"/>
      <c r="H13" s="138"/>
      <c r="I13" s="140"/>
      <c r="J13" s="140"/>
      <c r="L13" s="7" t="s">
        <v>257</v>
      </c>
      <c r="M13" s="8">
        <v>1</v>
      </c>
      <c r="N13" s="9">
        <v>2.8571428571428571E-2</v>
      </c>
    </row>
    <row r="14" spans="1:14" x14ac:dyDescent="0.35">
      <c r="A14" s="24" t="s">
        <v>259</v>
      </c>
      <c r="B14" s="24" t="s">
        <v>81</v>
      </c>
      <c r="C14" s="25">
        <v>2</v>
      </c>
      <c r="D14" s="26">
        <f>C14/$E$14</f>
        <v>1</v>
      </c>
      <c r="E14" s="25">
        <v>2</v>
      </c>
      <c r="F14" s="52">
        <f t="shared" si="0"/>
        <v>5.7142857142857141E-2</v>
      </c>
      <c r="G14" s="10">
        <v>32423.119999999999</v>
      </c>
      <c r="H14" s="10">
        <f t="shared" si="1"/>
        <v>1852.7497142857142</v>
      </c>
      <c r="I14" s="11" t="s">
        <v>270</v>
      </c>
      <c r="J14" s="11" t="s">
        <v>270</v>
      </c>
      <c r="L14" s="7" t="s">
        <v>263</v>
      </c>
      <c r="M14" s="8">
        <v>1</v>
      </c>
      <c r="N14" s="9">
        <v>2.8571428571428571E-2</v>
      </c>
    </row>
    <row r="15" spans="1:14" x14ac:dyDescent="0.35">
      <c r="A15" s="23" t="s">
        <v>253</v>
      </c>
      <c r="B15" s="23" t="s">
        <v>41</v>
      </c>
      <c r="C15" s="8">
        <v>1</v>
      </c>
      <c r="D15" s="9">
        <f>C15/$E$15</f>
        <v>1</v>
      </c>
      <c r="E15" s="8">
        <v>1</v>
      </c>
      <c r="F15" s="52">
        <f t="shared" si="0"/>
        <v>2.8571428571428571E-2</v>
      </c>
      <c r="G15" s="10"/>
      <c r="H15" s="10">
        <f t="shared" si="1"/>
        <v>0</v>
      </c>
      <c r="I15" s="11">
        <v>7</v>
      </c>
      <c r="J15" s="11">
        <f t="shared" si="2"/>
        <v>0.19999999999999998</v>
      </c>
      <c r="L15" s="7" t="s">
        <v>253</v>
      </c>
      <c r="M15" s="8">
        <v>1</v>
      </c>
      <c r="N15" s="9">
        <v>2.8571428571428571E-2</v>
      </c>
    </row>
    <row r="16" spans="1:14" x14ac:dyDescent="0.35">
      <c r="A16" s="24" t="s">
        <v>264</v>
      </c>
      <c r="B16" s="24" t="s">
        <v>108</v>
      </c>
      <c r="C16" s="25">
        <v>1</v>
      </c>
      <c r="D16" s="26">
        <f>C16/$E$16</f>
        <v>1</v>
      </c>
      <c r="E16" s="25">
        <v>1</v>
      </c>
      <c r="F16" s="53">
        <f t="shared" si="0"/>
        <v>2.8571428571428571E-2</v>
      </c>
      <c r="G16" s="10"/>
      <c r="H16" s="10">
        <f t="shared" si="1"/>
        <v>0</v>
      </c>
      <c r="I16" s="11">
        <v>71</v>
      </c>
      <c r="J16" s="11">
        <f t="shared" si="2"/>
        <v>2.0285714285714285</v>
      </c>
      <c r="L16" s="7" t="s">
        <v>264</v>
      </c>
      <c r="M16" s="8">
        <v>1</v>
      </c>
      <c r="N16" s="9">
        <v>2.8571428571428571E-2</v>
      </c>
    </row>
    <row r="17" spans="1:13" x14ac:dyDescent="0.35">
      <c r="A17" s="141" t="s">
        <v>256</v>
      </c>
      <c r="B17" s="23" t="s">
        <v>71</v>
      </c>
      <c r="C17" s="8">
        <v>1</v>
      </c>
      <c r="D17" s="9">
        <f>C17/$E$17</f>
        <v>0.5</v>
      </c>
      <c r="E17" s="143">
        <v>2</v>
      </c>
      <c r="F17" s="145">
        <f t="shared" si="0"/>
        <v>5.7142857142857141E-2</v>
      </c>
      <c r="G17" s="137"/>
      <c r="H17" s="137">
        <f t="shared" si="1"/>
        <v>0</v>
      </c>
      <c r="I17" s="139">
        <v>7.5</v>
      </c>
      <c r="J17" s="139">
        <f t="shared" si="2"/>
        <v>0.42857142857142855</v>
      </c>
    </row>
    <row r="18" spans="1:13" ht="37" x14ac:dyDescent="0.35">
      <c r="A18" s="142"/>
      <c r="B18" s="23" t="s">
        <v>72</v>
      </c>
      <c r="C18" s="8">
        <v>1</v>
      </c>
      <c r="D18" s="9">
        <f>C18/$E$17</f>
        <v>0.5</v>
      </c>
      <c r="E18" s="144"/>
      <c r="F18" s="146"/>
      <c r="G18" s="138"/>
      <c r="H18" s="138"/>
      <c r="I18" s="140"/>
      <c r="J18" s="140"/>
      <c r="L18" s="60" t="s">
        <v>363</v>
      </c>
      <c r="M18" s="61" t="s">
        <v>335</v>
      </c>
    </row>
    <row r="19" spans="1:13" x14ac:dyDescent="0.35">
      <c r="A19" s="24" t="s">
        <v>265</v>
      </c>
      <c r="B19" s="24" t="s">
        <v>55</v>
      </c>
      <c r="C19" s="25">
        <v>3</v>
      </c>
      <c r="D19" s="26">
        <f>C19/$E$19</f>
        <v>1</v>
      </c>
      <c r="E19" s="25">
        <v>3</v>
      </c>
      <c r="F19" s="53">
        <f t="shared" si="0"/>
        <v>8.5714285714285715E-2</v>
      </c>
      <c r="G19" s="10"/>
      <c r="H19" s="10">
        <f t="shared" si="1"/>
        <v>0</v>
      </c>
      <c r="I19" s="11">
        <v>43.333333333333336</v>
      </c>
      <c r="J19" s="11">
        <f t="shared" si="2"/>
        <v>3.7142857142857144</v>
      </c>
      <c r="L19" s="7" t="s">
        <v>337</v>
      </c>
      <c r="M19" s="41">
        <v>0.14285714285714285</v>
      </c>
    </row>
    <row r="20" spans="1:13" x14ac:dyDescent="0.35">
      <c r="A20" s="23" t="s">
        <v>267</v>
      </c>
      <c r="B20" s="23" t="s">
        <v>123</v>
      </c>
      <c r="C20" s="8">
        <v>2</v>
      </c>
      <c r="D20" s="9">
        <f>C20/$E$20</f>
        <v>1</v>
      </c>
      <c r="E20" s="8">
        <v>2</v>
      </c>
      <c r="F20" s="52">
        <f t="shared" si="0"/>
        <v>5.7142857142857141E-2</v>
      </c>
      <c r="G20" s="10"/>
      <c r="H20" s="10">
        <f t="shared" si="1"/>
        <v>0</v>
      </c>
      <c r="I20" s="11">
        <v>16</v>
      </c>
      <c r="J20" s="11">
        <f t="shared" si="2"/>
        <v>0.91428571428571426</v>
      </c>
      <c r="L20" s="7" t="s">
        <v>339</v>
      </c>
      <c r="M20" s="41">
        <v>0.14285714285714285</v>
      </c>
    </row>
    <row r="21" spans="1:13" x14ac:dyDescent="0.35">
      <c r="L21" s="7" t="s">
        <v>341</v>
      </c>
      <c r="M21" s="41">
        <v>0.14285714285714285</v>
      </c>
    </row>
    <row r="22" spans="1:13" x14ac:dyDescent="0.35">
      <c r="L22" s="7" t="s">
        <v>338</v>
      </c>
      <c r="M22" s="41">
        <v>0.14285714285714285</v>
      </c>
    </row>
    <row r="23" spans="1:13" x14ac:dyDescent="0.35">
      <c r="L23" s="7" t="s">
        <v>343</v>
      </c>
      <c r="M23" s="41">
        <v>0.14285714285714285</v>
      </c>
    </row>
    <row r="24" spans="1:13" x14ac:dyDescent="0.35">
      <c r="L24" s="7" t="s">
        <v>336</v>
      </c>
      <c r="M24" s="41">
        <v>0</v>
      </c>
    </row>
    <row r="25" spans="1:13" x14ac:dyDescent="0.35">
      <c r="L25" s="7" t="s">
        <v>340</v>
      </c>
      <c r="M25" s="41">
        <v>0</v>
      </c>
    </row>
    <row r="26" spans="1:13" x14ac:dyDescent="0.35">
      <c r="L26" s="7" t="s">
        <v>342</v>
      </c>
      <c r="M26" s="41">
        <v>0</v>
      </c>
    </row>
    <row r="27" spans="1:13" x14ac:dyDescent="0.35">
      <c r="L27" s="7" t="s">
        <v>344</v>
      </c>
      <c r="M27" s="41">
        <v>0.2857142857142857</v>
      </c>
    </row>
    <row r="28" spans="1:13" x14ac:dyDescent="0.35">
      <c r="L28" t="s">
        <v>345</v>
      </c>
    </row>
  </sheetData>
  <mergeCells count="24">
    <mergeCell ref="A2:J2"/>
    <mergeCell ref="L2:N2"/>
    <mergeCell ref="A7:A8"/>
    <mergeCell ref="E7:E8"/>
    <mergeCell ref="F7:F8"/>
    <mergeCell ref="G7:G8"/>
    <mergeCell ref="A9:A10"/>
    <mergeCell ref="E9:E10"/>
    <mergeCell ref="F9:F10"/>
    <mergeCell ref="G9:G10"/>
    <mergeCell ref="A12:A13"/>
    <mergeCell ref="E12:E13"/>
    <mergeCell ref="F12:F13"/>
    <mergeCell ref="G12:G13"/>
    <mergeCell ref="H12:H13"/>
    <mergeCell ref="I12:I13"/>
    <mergeCell ref="J12:J13"/>
    <mergeCell ref="A17:A18"/>
    <mergeCell ref="E17:E18"/>
    <mergeCell ref="F17:F18"/>
    <mergeCell ref="G17:G18"/>
    <mergeCell ref="H17:H18"/>
    <mergeCell ref="I17:I18"/>
    <mergeCell ref="J17:J18"/>
  </mergeCells>
  <conditionalFormatting sqref="D4:D20">
    <cfRule type="colorScale" priority="8">
      <colorScale>
        <cfvo type="min"/>
        <cfvo type="max"/>
        <color rgb="FFFCFCFF"/>
        <color rgb="FFF8696B"/>
      </colorScale>
    </cfRule>
  </conditionalFormatting>
  <conditionalFormatting sqref="F4:F20">
    <cfRule type="colorScale" priority="7">
      <colorScale>
        <cfvo type="min"/>
        <cfvo type="max"/>
        <color rgb="FFFCFCFF"/>
        <color rgb="FFF8696B"/>
      </colorScale>
    </cfRule>
  </conditionalFormatting>
  <conditionalFormatting sqref="G4:G20">
    <cfRule type="colorScale" priority="6">
      <colorScale>
        <cfvo type="min"/>
        <cfvo type="max"/>
        <color rgb="FFFCFCFF"/>
        <color rgb="FFF8696B"/>
      </colorScale>
    </cfRule>
  </conditionalFormatting>
  <conditionalFormatting sqref="G3:H3">
    <cfRule type="colorScale" priority="9">
      <colorScale>
        <cfvo type="min"/>
        <cfvo type="max"/>
        <color rgb="FFFCFCFF"/>
        <color rgb="FFF8696B"/>
      </colorScale>
    </cfRule>
  </conditionalFormatting>
  <conditionalFormatting sqref="H4:H20">
    <cfRule type="colorScale" priority="5">
      <colorScale>
        <cfvo type="min"/>
        <cfvo type="max"/>
        <color rgb="FFFCFCFF"/>
        <color rgb="FFF8696B"/>
      </colorScale>
    </cfRule>
  </conditionalFormatting>
  <conditionalFormatting sqref="I4:I20">
    <cfRule type="colorScale" priority="4">
      <colorScale>
        <cfvo type="min"/>
        <cfvo type="max"/>
        <color rgb="FFFCFCFF"/>
        <color rgb="FFF8696B"/>
      </colorScale>
    </cfRule>
  </conditionalFormatting>
  <conditionalFormatting sqref="J4:J20">
    <cfRule type="colorScale" priority="3">
      <colorScale>
        <cfvo type="min"/>
        <cfvo type="max"/>
        <color rgb="FFFCFCFF"/>
        <color rgb="FFF8696B"/>
      </colorScale>
    </cfRule>
  </conditionalFormatting>
  <conditionalFormatting sqref="M19:M26">
    <cfRule type="colorScale" priority="1">
      <colorScale>
        <cfvo type="min"/>
        <cfvo type="max"/>
        <color rgb="FFFCFCFF"/>
        <color rgb="FFF8696B"/>
      </colorScale>
    </cfRule>
  </conditionalFormatting>
  <conditionalFormatting sqref="N4:N16">
    <cfRule type="colorScale" priority="2">
      <colorScale>
        <cfvo type="min"/>
        <cfvo type="max"/>
        <color rgb="FFFCFCFF"/>
        <color rgb="FFF8696B"/>
      </colorScale>
    </cfRule>
  </conditionalFormatting>
  <hyperlinks>
    <hyperlink ref="A1" location="'0. Cover'!A1" display="Return to Cover Page" xr:uid="{00000000-0004-0000-08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1E3419A4359F4B97AD921B792667D4" ma:contentTypeVersion="17" ma:contentTypeDescription="Create a new document." ma:contentTypeScope="" ma:versionID="8293e0f24c5dc4794e8e9228a7abc256">
  <xsd:schema xmlns:xsd="http://www.w3.org/2001/XMLSchema" xmlns:xs="http://www.w3.org/2001/XMLSchema" xmlns:p="http://schemas.microsoft.com/office/2006/metadata/properties" xmlns:ns1="http://schemas.microsoft.com/sharepoint/v3" xmlns:ns2="16f00c2e-ac5c-418b-9f13-a0771dbd417d" xmlns:ns3="a5b864cb-7915-4493-b702-ad0b49b4414f" xmlns:ns4="65f59b30-2ef8-43eb-8c8d-a7357282f751" targetNamespace="http://schemas.microsoft.com/office/2006/metadata/properties" ma:root="true" ma:fieldsID="6dc3044cda92eb4915521a7caa08d64a" ns1:_="" ns2:_="" ns3:_="" ns4:_="">
    <xsd:import namespace="http://schemas.microsoft.com/sharepoint/v3"/>
    <xsd:import namespace="16f00c2e-ac5c-418b-9f13-a0771dbd417d"/>
    <xsd:import namespace="a5b864cb-7915-4493-b702-ad0b49b4414f"/>
    <xsd:import namespace="65f59b30-2ef8-43eb-8c8d-a7357282f751"/>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3:ProjectID" minOccurs="0"/>
                <xsd:element ref="ns3:ProjectID_x003a_Title" minOccurs="0"/>
                <xsd:element ref="ns4:DocTyp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b864cb-7915-4493-b702-ad0b49b4414f" elementFormDefault="qualified">
    <xsd:import namespace="http://schemas.microsoft.com/office/2006/documentManagement/types"/>
    <xsd:import namespace="http://schemas.microsoft.com/office/infopath/2007/PartnerControls"/>
    <xsd:element name="ProjectID" ma:index="8" nillable="true" ma:displayName="ProjectID" ma:description="Lookup Project IDs from the Research Project List" ma:list="{3d47ddcc-805f-40e2-9cba-a0f17ab993fe}" ma:internalName="ProjectID" ma:readOnly="false" ma:showField="ProjectID" ma:web="a00f1b09-faf9-43d5-a4db-270a407acd44">
      <xsd:simpleType>
        <xsd:restriction base="dms:Lookup"/>
      </xsd:simpleType>
    </xsd:element>
    <xsd:element name="ProjectID_x003a_Title" ma:index="9" nillable="true" ma:displayName="Project ID:" ma:description="Un-Linkable Project ID from the lookup column ProjectID" ma:list="{3d47ddcc-805f-40e2-9cba-a0f17ab993fe}" ma:internalName="ProjectID_x003a_Title" ma:readOnly="true" ma:showField="Title" ma:web="a00f1b09-faf9-43d5-a4db-270a407acd44">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5f59b30-2ef8-43eb-8c8d-a7357282f751" elementFormDefault="qualified">
    <xsd:import namespace="http://schemas.microsoft.com/office/2006/documentManagement/types"/>
    <xsd:import namespace="http://schemas.microsoft.com/office/infopath/2007/PartnerControls"/>
    <xsd:element name="DocType" ma:index="10" nillable="true" ma:displayName="DocType" ma:format="Dropdown" ma:internalName="DocType" ma:readOnly="false">
      <xsd:simpleType>
        <xsd:restriction base="dms:Choice">
          <xsd:enumeration value="Research Proposal"/>
          <xsd:enumeration value="Final Report"/>
          <xsd:enumeration value="Meeting Minutes"/>
          <xsd:enumeration value="Literature Review Summary"/>
          <xsd:enumeration value="Research Paper (Link)"/>
          <xsd:enumeration value="Quarterly Progress Report"/>
          <xsd:enumeration value="Presentations"/>
          <xsd:enumeration value="Other Reports"/>
          <xsd:enumeration value="Supporting Document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Type xmlns="65f59b30-2ef8-43eb-8c8d-a7357282f751">Final Report</DocType>
    <URL xmlns="http://schemas.microsoft.com/sharepoint/v3">
      <Url xsi:nil="true"/>
      <Description xsi:nil="true"/>
    </URL>
    <ProjectID xmlns="a5b864cb-7915-4493-b702-ad0b49b4414f">1270</ProjectID>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897FB75D-4B25-43E0-A3B2-43CA8722C380}"/>
</file>

<file path=customXml/itemProps2.xml><?xml version="1.0" encoding="utf-8"?>
<ds:datastoreItem xmlns:ds="http://schemas.openxmlformats.org/officeDocument/2006/customXml" ds:itemID="{DAB16C45-233A-4777-99BA-D2C976EA799E}">
  <ds:schemaRefs>
    <ds:schemaRef ds:uri="http://schemas.microsoft.com/sharepoint/v3/contenttype/forms"/>
  </ds:schemaRefs>
</ds:datastoreItem>
</file>

<file path=customXml/itemProps3.xml><?xml version="1.0" encoding="utf-8"?>
<ds:datastoreItem xmlns:ds="http://schemas.openxmlformats.org/officeDocument/2006/customXml" ds:itemID="{1B8875AC-5047-4963-88D0-25253BDC30C5}">
  <ds:schemaRefs>
    <ds:schemaRef ds:uri="http://schemas.microsoft.com/office/2006/metadata/properties"/>
    <ds:schemaRef ds:uri="http://schemas.microsoft.com/office/infopath/2007/PartnerControls"/>
    <ds:schemaRef ds:uri="74c3ae4f-35f0-4377-a7ee-3e1f1589c3a2"/>
    <ds:schemaRef ds:uri="63568d96-3450-4137-b47d-fc0fb1fbaa5a"/>
  </ds:schemaRefs>
</ds:datastoreItem>
</file>

<file path=customXml/itemProps4.xml><?xml version="1.0" encoding="utf-8"?>
<ds:datastoreItem xmlns:ds="http://schemas.openxmlformats.org/officeDocument/2006/customXml" ds:itemID="{D8F89334-37D3-49B6-B746-6DFF6CEF6B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0. Cover</vt:lpstr>
      <vt:lpstr>1. Causes for Claims and SAs</vt:lpstr>
      <vt:lpstr>2a. Summary-All Claims</vt:lpstr>
      <vt:lpstr>2b. Summary-All SAs</vt:lpstr>
      <vt:lpstr>3a. Design-Plan Issues</vt:lpstr>
      <vt:lpstr>3b. Other Issues</vt:lpstr>
      <vt:lpstr>4a. Claim-Appalach Region Comm</vt:lpstr>
      <vt:lpstr>4b. SA-Appalach Region Comm</vt:lpstr>
      <vt:lpstr>5a. Claim-Bicycle &amp; Pedestrian</vt:lpstr>
      <vt:lpstr>5b. SA-Bicycle and Pedestrian</vt:lpstr>
      <vt:lpstr>6a. Claim-Bridge Replacement</vt:lpstr>
      <vt:lpstr>6b. SA-Bridge Replacement</vt:lpstr>
      <vt:lpstr>7a. Claim-Ferry</vt:lpstr>
      <vt:lpstr>7b. SA-Ferry</vt:lpstr>
      <vt:lpstr>8a, Claim-Highway Safety</vt:lpstr>
      <vt:lpstr>8b. SA-Highway Safety</vt:lpstr>
      <vt:lpstr>9a. Claim-Interstate</vt:lpstr>
      <vt:lpstr>9b. SA-Interstate</vt:lpstr>
      <vt:lpstr>10a. Claim-Other</vt:lpstr>
      <vt:lpstr>10b. SA-Other</vt:lpstr>
      <vt:lpstr>11a. Claim-Rail</vt:lpstr>
      <vt:lpstr>11b. SA-Rail</vt:lpstr>
      <vt:lpstr>12a. Claim-Railroad - HW Crossi</vt:lpstr>
      <vt:lpstr>12b. SA-Railroad - HW Crossings</vt:lpstr>
      <vt:lpstr>13a. Claim-Rest Area</vt:lpstr>
      <vt:lpstr>13b. SA-Rest Area</vt:lpstr>
      <vt:lpstr>14a. Claim-Rural</vt:lpstr>
      <vt:lpstr>14b. SA-Rural</vt:lpstr>
      <vt:lpstr>15a. Claim-Safe Route to School</vt:lpstr>
      <vt:lpstr>15b. SA-Safe Route to School</vt:lpstr>
      <vt:lpstr>16a. Claim-Urban</vt:lpstr>
      <vt:lpstr>16b. SA-Urban</vt:lpstr>
      <vt:lpstr>17a. Mitigation (Roadway)</vt:lpstr>
      <vt:lpstr>17b. Mitigation (ROW)</vt:lpstr>
      <vt:lpstr>17c. Mitigation (Structures)</vt:lpstr>
      <vt:lpstr>17d. Mitigation (Utilities)</vt:lpstr>
      <vt:lpstr>17e. Mitigation (Rail)</vt:lpstr>
      <vt:lpstr>17f. Mitigation (Other)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 NCDOT Risk Management Tool (new)</dc:title>
  <dc:subject/>
  <dc:creator>Sina Gholami</dc:creator>
  <cp:keywords/>
  <dc:description/>
  <cp:lastModifiedBy>Matthews, Erin</cp:lastModifiedBy>
  <cp:revision/>
  <dcterms:created xsi:type="dcterms:W3CDTF">2015-06-05T18:17:20Z</dcterms:created>
  <dcterms:modified xsi:type="dcterms:W3CDTF">2025-04-09T17:57:18Z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0x010100A01E3419A4359F4B97AD921B792667D4</vt:lpwstr>
  </property>
  <property fmtid="{D5CDD505-2E9C-101B-9397-08002B2CF9AE}" pid="3" name="MediaServiceImageTags">
    <vt:lpwstr/>
  </property>
  <property fmtid="{D5CDD505-2E9C-101B-9397-08002B2CF9AE}" pid="4" name="Order">
    <vt:r8>88400</vt:r8>
  </property>
</Properties>
</file>